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ARQ_OBRAS\Leonardo de Bonna\!2022\11_A - PONTE linha ESPANHOLA\!    Licitação Cabeceiras Pontes Linha Espanhola\"/>
    </mc:Choice>
  </mc:AlternateContent>
  <xr:revisionPtr revIDLastSave="0" documentId="13_ncr:1_{112516C6-6DB5-4AF4-B144-53C409E25302}" xr6:coauthVersionLast="47" xr6:coauthVersionMax="47" xr10:uidLastSave="{00000000-0000-0000-0000-000000000000}"/>
  <bookViews>
    <workbookView xWindow="-120" yWindow="-120" windowWidth="29040" windowHeight="15840" xr2:uid="{599F42DB-2192-4CF7-90DF-CDCE94DCAE27}"/>
  </bookViews>
  <sheets>
    <sheet name="MEMÓRIA DE CÁLCULO" sheetId="1" r:id="rId1"/>
  </sheets>
  <externalReferences>
    <externalReference r:id="rId2"/>
  </externalReferences>
  <definedNames>
    <definedName name="ACOMPANHAMENTO" hidden="1">IF(VALUE([1]MENU!$O$4)=2,"BM","PLE")</definedName>
    <definedName name="_xlnm.Print_Area" localSheetId="0">'MEMÓRIA DE CÁLCULO'!$B$5:$G$56</definedName>
    <definedName name="TIPOORCAMENTO" hidden="1">IF(VALUE([1]MENU!$O$3)=2,"Licitado","Proposto")</definedName>
    <definedName name="_xlnm.Print_Titles" localSheetId="0">'MEMÓRIA DE CÁLCULO'!$8:$8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I50" i="1" s="1"/>
  <c r="F50" i="1" s="1"/>
  <c r="G50" i="1" s="1"/>
  <c r="I35" i="1"/>
  <c r="I29" i="1"/>
  <c r="I20" i="1"/>
  <c r="G47" i="1"/>
  <c r="G48" i="1"/>
  <c r="G52" i="1"/>
  <c r="G28" i="1"/>
  <c r="G22" i="1"/>
  <c r="G23" i="1"/>
  <c r="G24" i="1"/>
  <c r="G25" i="1"/>
  <c r="G26" i="1"/>
  <c r="G17" i="1"/>
  <c r="G18" i="1"/>
  <c r="G19" i="1"/>
  <c r="G21" i="1"/>
  <c r="G13" i="1"/>
  <c r="G16" i="1"/>
  <c r="G30" i="1"/>
  <c r="G31" i="1"/>
  <c r="G32" i="1"/>
  <c r="G33" i="1"/>
  <c r="G34" i="1"/>
  <c r="G36" i="1"/>
  <c r="G37" i="1"/>
  <c r="G38" i="1"/>
  <c r="G39" i="1"/>
  <c r="G40" i="1"/>
  <c r="G41" i="1"/>
  <c r="G42" i="1"/>
  <c r="G44" i="1"/>
  <c r="G45" i="1"/>
  <c r="G46" i="1"/>
  <c r="G12" i="1"/>
  <c r="G54" i="1" l="1"/>
  <c r="G59" i="1" s="1"/>
</calcChain>
</file>

<file path=xl/sharedStrings.xml><?xml version="1.0" encoding="utf-8"?>
<sst xmlns="http://schemas.openxmlformats.org/spreadsheetml/2006/main" count="130" uniqueCount="92">
  <si>
    <t>1.</t>
  </si>
  <si>
    <t>1.1.</t>
  </si>
  <si>
    <t>M2</t>
  </si>
  <si>
    <t>Item</t>
  </si>
  <si>
    <t>Descrição</t>
  </si>
  <si>
    <t>Unidade</t>
  </si>
  <si>
    <t>Quantidade</t>
  </si>
  <si>
    <t>Preço Total
(R$)</t>
  </si>
  <si>
    <t>TOTAL GERAL</t>
  </si>
  <si>
    <t>1.2.</t>
  </si>
  <si>
    <t>1.3.</t>
  </si>
  <si>
    <t>M</t>
  </si>
  <si>
    <t>1.1.0.1.</t>
  </si>
  <si>
    <t>1.4.</t>
  </si>
  <si>
    <t>1.4.0.1.</t>
  </si>
  <si>
    <t>PLACA DE OBRA EM CHAPA DE ACO GALVANIZADO
Referência SINAPI 74209/1  -  Catálogo Composições Analíticas_04/2019</t>
  </si>
  <si>
    <t>M3</t>
  </si>
  <si>
    <t>UN</t>
  </si>
  <si>
    <t>Preço Unitário
(com BDI)
(R$)</t>
  </si>
  <si>
    <t>Item, Descrição, Unidades e Quantidades NÃO mudam.
Preencher APENAS Custo Unitário com BDI - o restante da planilha é automático</t>
  </si>
  <si>
    <t xml:space="preserve">R$ proposto = </t>
  </si>
  <si>
    <t>conf =</t>
  </si>
  <si>
    <t>Cabeceiras de Ponte_Ponte Linha Espanhola</t>
  </si>
  <si>
    <t>CABECEIRAS DE PONTE
 - Sobre o Rio Cocal - Estrada Geral Linha Espanhola</t>
  </si>
  <si>
    <t>Serviços Iniciais</t>
  </si>
  <si>
    <t>1.1.0.2.</t>
  </si>
  <si>
    <t>TOPOGRAFO COM ENCARGOS COMPLEMENTARES</t>
  </si>
  <si>
    <t>H</t>
  </si>
  <si>
    <t>1.2.1.</t>
  </si>
  <si>
    <t>CABECEIRAS DE PONTE
 - 01 Unidades: Margem Direita - Lado Sul</t>
  </si>
  <si>
    <t>Movimento de Terra</t>
  </si>
  <si>
    <t>Limpeza mecanizada da camada vegetal</t>
  </si>
  <si>
    <t>m²</t>
  </si>
  <si>
    <t>LIMPEZA MANUAL DE VEGETAÇÃO EM TERRENO COM ENXADA.AF_05/2018</t>
  </si>
  <si>
    <t>ESCAVAÇÃO VERTICAL A CÉU ABERTO, EM OBRAS DE INFRAESTRUTURA, INCLUINDO CARGA, DESCARGA E TRANSPORTE, EM SOLO DE 1ª CATEGORIA COM ESCAVADEIRA HIDRÁULICA (CAÇAMBA: 0,8 M³ / 111 HP), FROTA DE 3 CAMINHÕES BASCULANTES DE 14 M³, DMT ATÉ 1 KM E VELOCIDADE MÉDIA14KM/H. AF_05/2020</t>
  </si>
  <si>
    <t>CONCRETAGEM PARA NIVELAMENTO DE DE SAPATAS REFORÇADA COM FIBRA DE AÇO, SOLTA, FCK 30 MPA, COM USO DE BOMBA. LANÇAMENTO, ADENSAMENTO E ACABAMENTO. AF_11/2016
REFERÊNCIA SINAPI 96558</t>
  </si>
  <si>
    <t>1.2.1.1.</t>
  </si>
  <si>
    <t>1.2.1.2.</t>
  </si>
  <si>
    <t>1.2.1.3.</t>
  </si>
  <si>
    <t>1.2.1.4.</t>
  </si>
  <si>
    <t>1.2.2.</t>
  </si>
  <si>
    <t>Fundação em concreto armado - SAPATAS</t>
  </si>
  <si>
    <t>1.2.2.1.</t>
  </si>
  <si>
    <t>1.2.2.2.</t>
  </si>
  <si>
    <t>1.2.2.3.</t>
  </si>
  <si>
    <t>1.2.2.4.</t>
  </si>
  <si>
    <t>1.2.2.5.</t>
  </si>
  <si>
    <t>1.2.2.6.</t>
  </si>
  <si>
    <t>FABRICAÇÃO, MONTAGEM E DESMONTAGEM DE FÔRMA PARA SAPATA, EM MADEIRA SERRADA, E=25 MM, 4 UTILIZAÇÕES. AF_06/2017</t>
  </si>
  <si>
    <t>Chumbador de aço CA-50 - D = 20 mm - Hmin = 0,80m - ancorado 0,40m na rocha, com injeção de nata de cimento - fornecimento, perfuração e instalação</t>
  </si>
  <si>
    <t>ARMAÇÃO DE BLOCO, VIGA BALDRAME OU SAPATA UTILIZANDO AÇO CA-50 DE 12,5 MM - MONTAGEM. AF_06/2017</t>
  </si>
  <si>
    <t>KG</t>
  </si>
  <si>
    <t>ARMAÇÃO DE BLOCO, VIGA BALDRAME OU SAPATA UTILIZANDO AÇO CA-50 DE 10 MM - MONTAGEM. AF_06/2017</t>
  </si>
  <si>
    <t>ARMAÇÃO DE BLOCO, VIGA BALDRAME OU SAPATA UTILIZANDO AÇO CA-50 DE 8 MM - MONTAGEM. AF_06/2017</t>
  </si>
  <si>
    <t>CONCRETAGEM DE SAPATAS, FCK 30 MPA, COM USO DE BOMBA  LANÇAMENTO, ADENSAMENTO E ACABAMENTO. AF_11/2016</t>
  </si>
  <si>
    <t>Alvenaria de pedra - e=80cm / e=60cm</t>
  </si>
  <si>
    <t>1.2.3.</t>
  </si>
  <si>
    <t>MURO DE ARRIMO DE ALVENARIA DE PEDRA SEÇÃO 20X20CM, ARGAMASSADA UTILIZANDO ARG.CIM / AREIA 1:4 
Ref SINAPI 73844/1 (06-2018)</t>
  </si>
  <si>
    <t>1.2.3.1.</t>
  </si>
  <si>
    <t>1.2.4.</t>
  </si>
  <si>
    <t>Viga Intermediária entre alvenaria de pedras</t>
  </si>
  <si>
    <t>1.2.4.1.</t>
  </si>
  <si>
    <t>1.2.4.2.</t>
  </si>
  <si>
    <t>1.2.4.3.</t>
  </si>
  <si>
    <t>1.2.4.4.</t>
  </si>
  <si>
    <t>1.2.4.5.</t>
  </si>
  <si>
    <t>Viga Superior - apoio ponte</t>
  </si>
  <si>
    <t>1.2.5.</t>
  </si>
  <si>
    <t>1.2.5.1.</t>
  </si>
  <si>
    <t>1.2.5.2.</t>
  </si>
  <si>
    <t>1.2.5.3.</t>
  </si>
  <si>
    <t>1.2.5.4.</t>
  </si>
  <si>
    <t>1.2.5.5.</t>
  </si>
  <si>
    <t>1.2.5.6.</t>
  </si>
  <si>
    <t>1.2.5.7.</t>
  </si>
  <si>
    <t>ARMAÇÃO DE BLOCO, VIGA BALDRAME OU SAPATA UTILIZANDO AÇO CA-50 DE 6,3 MM - MONTAGEM. AF_06/2017</t>
  </si>
  <si>
    <t>ARMAÇÃO DE BLOCO, VIGA BALDRAME E SAPATA UTILIZANDO AÇO CA-60 DE 5 MM - MONTAGEM. AF_06/2017</t>
  </si>
  <si>
    <t>1.3.1.</t>
  </si>
  <si>
    <t>CABECEIRAS DE PONTE
 - 01 Unidades: Margem Esquerda - Lado Norte</t>
  </si>
  <si>
    <t>1.3.1.1.</t>
  </si>
  <si>
    <t>1.3.1.2.</t>
  </si>
  <si>
    <t>1.3.1.3.</t>
  </si>
  <si>
    <t>1.3.1.4.</t>
  </si>
  <si>
    <t>1.3.2.</t>
  </si>
  <si>
    <t>Sapata, Alvenaria de Pedras, Viga Intermediária e Viga Superior da cabeceira Lado Norte - Margem Esquerda.
(Idêntico a Cabeceira Lado Sul - Margem Direita)</t>
  </si>
  <si>
    <t>Serviços Complementares</t>
  </si>
  <si>
    <t>1.3.2.1.</t>
  </si>
  <si>
    <t>Sapata, Alvenaria de Pedras, Viga Intermediária e Viga Superior
Idêntico a Cabeceira Lado Sul - margem Direita.</t>
  </si>
  <si>
    <t>Cerca com 4 fios de arame farpado e mourão de concreto de seção quadrada de 11 cm a cada 2,5 m e esticador de 15 cm a cada 50 m - areia e brita comerciais</t>
  </si>
  <si>
    <t>m</t>
  </si>
  <si>
    <t>Soma: 1.2.2 + 1.2.3 + 1.2.4 + 1.2.5 =</t>
  </si>
  <si>
    <r>
      <t xml:space="preserve">
Aqui como exemplo foi utilizado o preço com BDI do </t>
    </r>
    <r>
      <rPr>
        <u/>
        <sz val="20"/>
        <color theme="1"/>
        <rFont val="Calibri"/>
        <family val="2"/>
        <scheme val="minor"/>
      </rPr>
      <t>orçamento proposto</t>
    </r>
    <r>
      <rPr>
        <sz val="20"/>
        <color theme="1"/>
        <rFont val="Calibri"/>
        <family val="2"/>
        <scheme val="minor"/>
      </rPr>
      <t xml:space="preserve">.
Utilizar o </t>
    </r>
    <r>
      <rPr>
        <b/>
        <u/>
        <sz val="20"/>
        <color theme="1"/>
        <rFont val="Calibri"/>
        <family val="2"/>
        <scheme val="minor"/>
      </rPr>
      <t>SEU CUSTO</t>
    </r>
    <r>
      <rPr>
        <sz val="20"/>
        <color theme="1"/>
        <rFont val="Calibri"/>
        <family val="2"/>
        <scheme val="minor"/>
      </rPr>
      <t xml:space="preserve"> com o </t>
    </r>
    <r>
      <rPr>
        <b/>
        <u/>
        <sz val="20"/>
        <color theme="1"/>
        <rFont val="Calibri"/>
        <family val="2"/>
        <scheme val="minor"/>
      </rPr>
      <t>SEU BDI</t>
    </r>
    <r>
      <rPr>
        <sz val="20"/>
        <color theme="1"/>
        <rFont val="Calibri"/>
        <family val="2"/>
        <scheme val="minor"/>
      </rPr>
      <t xml:space="preserve"> já incluso neste custo.
Atente para Item 1.3.2.1, que é a soma dos Itens 1.2.2, 1.2.3, 1.2.4 e 1.2.5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</si>
</sst>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20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1" applyFont="1" applyFill="1" applyAlignment="1">
      <alignment vertical="center"/>
    </xf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vertical="center"/>
    </xf>
    <xf numFmtId="164" fontId="8" fillId="0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3" fillId="0" borderId="1" xfId="1" applyFont="1" applyBorder="1" applyAlignment="1">
      <alignment horizontal="center" vertical="center" wrapText="1"/>
    </xf>
    <xf numFmtId="164" fontId="0" fillId="0" borderId="0" xfId="1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64" fontId="0" fillId="0" borderId="0" xfId="1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4" fontId="13" fillId="3" borderId="1" xfId="1" applyFont="1" applyFill="1" applyBorder="1" applyAlignment="1">
      <alignment horizontal="center" vertical="center" wrapText="1"/>
    </xf>
    <xf numFmtId="164" fontId="3" fillId="3" borderId="1" xfId="1" applyFont="1" applyFill="1" applyBorder="1" applyAlignment="1">
      <alignment horizontal="center" vertical="center" wrapText="1"/>
    </xf>
    <xf numFmtId="43" fontId="0" fillId="0" borderId="0" xfId="0" applyNumberFormat="1" applyAlignment="1">
      <alignment horizontal="left" vertical="center"/>
    </xf>
    <xf numFmtId="0" fontId="0" fillId="0" borderId="0" xfId="0" applyAlignment="1">
      <alignment wrapText="1"/>
    </xf>
    <xf numFmtId="164" fontId="2" fillId="0" borderId="0" xfId="1" applyFont="1"/>
    <xf numFmtId="164" fontId="3" fillId="4" borderId="1" xfId="1" applyFont="1" applyFill="1" applyBorder="1" applyAlignment="1">
      <alignment horizontal="center" vertical="center" wrapText="1"/>
    </xf>
    <xf numFmtId="164" fontId="0" fillId="4" borderId="1" xfId="1" applyFont="1" applyFill="1" applyBorder="1" applyAlignment="1">
      <alignment horizontal="center" vertical="center" wrapText="1"/>
    </xf>
    <xf numFmtId="164" fontId="0" fillId="4" borderId="1" xfId="1" applyFont="1" applyFill="1" applyBorder="1"/>
    <xf numFmtId="0" fontId="6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164" fontId="16" fillId="4" borderId="1" xfId="1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RQ_OBRAS/Leonardo%20de%20Bonna/!2019/Pavimenta&#231;&#245;es/Pavimenta&#231;&#227;o%20asf%20Rio%20Comprudente/PLANILHA%20M&#218;LTIPLA_Rio%20Comprudente_asfalto_sem%20imprima&#231;&#227;o%20-%20SI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  <row r="4">
          <cell r="O4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98C95-AF01-4BB2-BA72-C2EEC00B9DE5}">
  <sheetPr>
    <pageSetUpPr fitToPage="1"/>
  </sheetPr>
  <dimension ref="B1:Q60"/>
  <sheetViews>
    <sheetView tabSelected="1" zoomScale="85" zoomScaleNormal="85" workbookViewId="0">
      <selection activeCell="I8" sqref="I8"/>
    </sheetView>
  </sheetViews>
  <sheetFormatPr defaultRowHeight="15" x14ac:dyDescent="0.25"/>
  <cols>
    <col min="2" max="2" width="11.5703125" style="1" customWidth="1"/>
    <col min="3" max="3" width="65.7109375" style="5" customWidth="1"/>
    <col min="4" max="4" width="7.5703125" style="1" customWidth="1"/>
    <col min="5" max="5" width="14.5703125" style="3" customWidth="1"/>
    <col min="6" max="6" width="15.5703125" style="18" customWidth="1"/>
    <col min="7" max="7" width="20.7109375" style="2" customWidth="1"/>
    <col min="9" max="9" width="21" style="15" customWidth="1"/>
    <col min="227" max="227" width="55.5703125" customWidth="1"/>
    <col min="228" max="228" width="7.5703125" customWidth="1"/>
    <col min="229" max="229" width="12.7109375" customWidth="1"/>
    <col min="230" max="230" width="52.42578125" customWidth="1"/>
    <col min="231" max="231" width="12.85546875" customWidth="1"/>
    <col min="232" max="232" width="10.140625" bestFit="1" customWidth="1"/>
    <col min="233" max="233" width="7.85546875" customWidth="1"/>
    <col min="234" max="234" width="11.7109375" customWidth="1"/>
    <col min="235" max="235" width="11.140625" bestFit="1" customWidth="1"/>
    <col min="236" max="237" width="10" bestFit="1" customWidth="1"/>
    <col min="238" max="238" width="9.7109375" customWidth="1"/>
    <col min="239" max="239" width="10.140625" bestFit="1" customWidth="1"/>
    <col min="483" max="483" width="55.5703125" customWidth="1"/>
    <col min="484" max="484" width="7.5703125" customWidth="1"/>
    <col min="485" max="485" width="12.7109375" customWidth="1"/>
    <col min="486" max="486" width="52.42578125" customWidth="1"/>
    <col min="487" max="487" width="12.85546875" customWidth="1"/>
    <col min="488" max="488" width="10.140625" bestFit="1" customWidth="1"/>
    <col min="489" max="489" width="7.85546875" customWidth="1"/>
    <col min="490" max="490" width="11.7109375" customWidth="1"/>
    <col min="491" max="491" width="11.140625" bestFit="1" customWidth="1"/>
    <col min="492" max="493" width="10" bestFit="1" customWidth="1"/>
    <col min="494" max="494" width="9.7109375" customWidth="1"/>
    <col min="495" max="495" width="10.140625" bestFit="1" customWidth="1"/>
    <col min="739" max="739" width="55.5703125" customWidth="1"/>
    <col min="740" max="740" width="7.5703125" customWidth="1"/>
    <col min="741" max="741" width="12.7109375" customWidth="1"/>
    <col min="742" max="742" width="52.42578125" customWidth="1"/>
    <col min="743" max="743" width="12.85546875" customWidth="1"/>
    <col min="744" max="744" width="10.140625" bestFit="1" customWidth="1"/>
    <col min="745" max="745" width="7.85546875" customWidth="1"/>
    <col min="746" max="746" width="11.7109375" customWidth="1"/>
    <col min="747" max="747" width="11.140625" bestFit="1" customWidth="1"/>
    <col min="748" max="749" width="10" bestFit="1" customWidth="1"/>
    <col min="750" max="750" width="9.7109375" customWidth="1"/>
    <col min="751" max="751" width="10.140625" bestFit="1" customWidth="1"/>
    <col min="995" max="995" width="55.5703125" customWidth="1"/>
    <col min="996" max="996" width="7.5703125" customWidth="1"/>
    <col min="997" max="997" width="12.7109375" customWidth="1"/>
    <col min="998" max="998" width="52.42578125" customWidth="1"/>
    <col min="999" max="999" width="12.85546875" customWidth="1"/>
    <col min="1000" max="1000" width="10.140625" bestFit="1" customWidth="1"/>
    <col min="1001" max="1001" width="7.85546875" customWidth="1"/>
    <col min="1002" max="1002" width="11.7109375" customWidth="1"/>
    <col min="1003" max="1003" width="11.140625" bestFit="1" customWidth="1"/>
    <col min="1004" max="1005" width="10" bestFit="1" customWidth="1"/>
    <col min="1006" max="1006" width="9.7109375" customWidth="1"/>
    <col min="1007" max="1007" width="10.140625" bestFit="1" customWidth="1"/>
    <col min="1251" max="1251" width="55.5703125" customWidth="1"/>
    <col min="1252" max="1252" width="7.5703125" customWidth="1"/>
    <col min="1253" max="1253" width="12.7109375" customWidth="1"/>
    <col min="1254" max="1254" width="52.42578125" customWidth="1"/>
    <col min="1255" max="1255" width="12.85546875" customWidth="1"/>
    <col min="1256" max="1256" width="10.140625" bestFit="1" customWidth="1"/>
    <col min="1257" max="1257" width="7.85546875" customWidth="1"/>
    <col min="1258" max="1258" width="11.7109375" customWidth="1"/>
    <col min="1259" max="1259" width="11.140625" bestFit="1" customWidth="1"/>
    <col min="1260" max="1261" width="10" bestFit="1" customWidth="1"/>
    <col min="1262" max="1262" width="9.7109375" customWidth="1"/>
    <col min="1263" max="1263" width="10.140625" bestFit="1" customWidth="1"/>
    <col min="1507" max="1507" width="55.5703125" customWidth="1"/>
    <col min="1508" max="1508" width="7.5703125" customWidth="1"/>
    <col min="1509" max="1509" width="12.7109375" customWidth="1"/>
    <col min="1510" max="1510" width="52.42578125" customWidth="1"/>
    <col min="1511" max="1511" width="12.85546875" customWidth="1"/>
    <col min="1512" max="1512" width="10.140625" bestFit="1" customWidth="1"/>
    <col min="1513" max="1513" width="7.85546875" customWidth="1"/>
    <col min="1514" max="1514" width="11.7109375" customWidth="1"/>
    <col min="1515" max="1515" width="11.140625" bestFit="1" customWidth="1"/>
    <col min="1516" max="1517" width="10" bestFit="1" customWidth="1"/>
    <col min="1518" max="1518" width="9.7109375" customWidth="1"/>
    <col min="1519" max="1519" width="10.140625" bestFit="1" customWidth="1"/>
    <col min="1763" max="1763" width="55.5703125" customWidth="1"/>
    <col min="1764" max="1764" width="7.5703125" customWidth="1"/>
    <col min="1765" max="1765" width="12.7109375" customWidth="1"/>
    <col min="1766" max="1766" width="52.42578125" customWidth="1"/>
    <col min="1767" max="1767" width="12.85546875" customWidth="1"/>
    <col min="1768" max="1768" width="10.140625" bestFit="1" customWidth="1"/>
    <col min="1769" max="1769" width="7.85546875" customWidth="1"/>
    <col min="1770" max="1770" width="11.7109375" customWidth="1"/>
    <col min="1771" max="1771" width="11.140625" bestFit="1" customWidth="1"/>
    <col min="1772" max="1773" width="10" bestFit="1" customWidth="1"/>
    <col min="1774" max="1774" width="9.7109375" customWidth="1"/>
    <col min="1775" max="1775" width="10.140625" bestFit="1" customWidth="1"/>
    <col min="2019" max="2019" width="55.5703125" customWidth="1"/>
    <col min="2020" max="2020" width="7.5703125" customWidth="1"/>
    <col min="2021" max="2021" width="12.7109375" customWidth="1"/>
    <col min="2022" max="2022" width="52.42578125" customWidth="1"/>
    <col min="2023" max="2023" width="12.85546875" customWidth="1"/>
    <col min="2024" max="2024" width="10.140625" bestFit="1" customWidth="1"/>
    <col min="2025" max="2025" width="7.85546875" customWidth="1"/>
    <col min="2026" max="2026" width="11.7109375" customWidth="1"/>
    <col min="2027" max="2027" width="11.140625" bestFit="1" customWidth="1"/>
    <col min="2028" max="2029" width="10" bestFit="1" customWidth="1"/>
    <col min="2030" max="2030" width="9.7109375" customWidth="1"/>
    <col min="2031" max="2031" width="10.140625" bestFit="1" customWidth="1"/>
    <col min="2275" max="2275" width="55.5703125" customWidth="1"/>
    <col min="2276" max="2276" width="7.5703125" customWidth="1"/>
    <col min="2277" max="2277" width="12.7109375" customWidth="1"/>
    <col min="2278" max="2278" width="52.42578125" customWidth="1"/>
    <col min="2279" max="2279" width="12.85546875" customWidth="1"/>
    <col min="2280" max="2280" width="10.140625" bestFit="1" customWidth="1"/>
    <col min="2281" max="2281" width="7.85546875" customWidth="1"/>
    <col min="2282" max="2282" width="11.7109375" customWidth="1"/>
    <col min="2283" max="2283" width="11.140625" bestFit="1" customWidth="1"/>
    <col min="2284" max="2285" width="10" bestFit="1" customWidth="1"/>
    <col min="2286" max="2286" width="9.7109375" customWidth="1"/>
    <col min="2287" max="2287" width="10.140625" bestFit="1" customWidth="1"/>
    <col min="2531" max="2531" width="55.5703125" customWidth="1"/>
    <col min="2532" max="2532" width="7.5703125" customWidth="1"/>
    <col min="2533" max="2533" width="12.7109375" customWidth="1"/>
    <col min="2534" max="2534" width="52.42578125" customWidth="1"/>
    <col min="2535" max="2535" width="12.85546875" customWidth="1"/>
    <col min="2536" max="2536" width="10.140625" bestFit="1" customWidth="1"/>
    <col min="2537" max="2537" width="7.85546875" customWidth="1"/>
    <col min="2538" max="2538" width="11.7109375" customWidth="1"/>
    <col min="2539" max="2539" width="11.140625" bestFit="1" customWidth="1"/>
    <col min="2540" max="2541" width="10" bestFit="1" customWidth="1"/>
    <col min="2542" max="2542" width="9.7109375" customWidth="1"/>
    <col min="2543" max="2543" width="10.140625" bestFit="1" customWidth="1"/>
    <col min="2787" max="2787" width="55.5703125" customWidth="1"/>
    <col min="2788" max="2788" width="7.5703125" customWidth="1"/>
    <col min="2789" max="2789" width="12.7109375" customWidth="1"/>
    <col min="2790" max="2790" width="52.42578125" customWidth="1"/>
    <col min="2791" max="2791" width="12.85546875" customWidth="1"/>
    <col min="2792" max="2792" width="10.140625" bestFit="1" customWidth="1"/>
    <col min="2793" max="2793" width="7.85546875" customWidth="1"/>
    <col min="2794" max="2794" width="11.7109375" customWidth="1"/>
    <col min="2795" max="2795" width="11.140625" bestFit="1" customWidth="1"/>
    <col min="2796" max="2797" width="10" bestFit="1" customWidth="1"/>
    <col min="2798" max="2798" width="9.7109375" customWidth="1"/>
    <col min="2799" max="2799" width="10.140625" bestFit="1" customWidth="1"/>
    <col min="3043" max="3043" width="55.5703125" customWidth="1"/>
    <col min="3044" max="3044" width="7.5703125" customWidth="1"/>
    <col min="3045" max="3045" width="12.7109375" customWidth="1"/>
    <col min="3046" max="3046" width="52.42578125" customWidth="1"/>
    <col min="3047" max="3047" width="12.85546875" customWidth="1"/>
    <col min="3048" max="3048" width="10.140625" bestFit="1" customWidth="1"/>
    <col min="3049" max="3049" width="7.85546875" customWidth="1"/>
    <col min="3050" max="3050" width="11.7109375" customWidth="1"/>
    <col min="3051" max="3051" width="11.140625" bestFit="1" customWidth="1"/>
    <col min="3052" max="3053" width="10" bestFit="1" customWidth="1"/>
    <col min="3054" max="3054" width="9.7109375" customWidth="1"/>
    <col min="3055" max="3055" width="10.140625" bestFit="1" customWidth="1"/>
    <col min="3299" max="3299" width="55.5703125" customWidth="1"/>
    <col min="3300" max="3300" width="7.5703125" customWidth="1"/>
    <col min="3301" max="3301" width="12.7109375" customWidth="1"/>
    <col min="3302" max="3302" width="52.42578125" customWidth="1"/>
    <col min="3303" max="3303" width="12.85546875" customWidth="1"/>
    <col min="3304" max="3304" width="10.140625" bestFit="1" customWidth="1"/>
    <col min="3305" max="3305" width="7.85546875" customWidth="1"/>
    <col min="3306" max="3306" width="11.7109375" customWidth="1"/>
    <col min="3307" max="3307" width="11.140625" bestFit="1" customWidth="1"/>
    <col min="3308" max="3309" width="10" bestFit="1" customWidth="1"/>
    <col min="3310" max="3310" width="9.7109375" customWidth="1"/>
    <col min="3311" max="3311" width="10.140625" bestFit="1" customWidth="1"/>
    <col min="3555" max="3555" width="55.5703125" customWidth="1"/>
    <col min="3556" max="3556" width="7.5703125" customWidth="1"/>
    <col min="3557" max="3557" width="12.7109375" customWidth="1"/>
    <col min="3558" max="3558" width="52.42578125" customWidth="1"/>
    <col min="3559" max="3559" width="12.85546875" customWidth="1"/>
    <col min="3560" max="3560" width="10.140625" bestFit="1" customWidth="1"/>
    <col min="3561" max="3561" width="7.85546875" customWidth="1"/>
    <col min="3562" max="3562" width="11.7109375" customWidth="1"/>
    <col min="3563" max="3563" width="11.140625" bestFit="1" customWidth="1"/>
    <col min="3564" max="3565" width="10" bestFit="1" customWidth="1"/>
    <col min="3566" max="3566" width="9.7109375" customWidth="1"/>
    <col min="3567" max="3567" width="10.140625" bestFit="1" customWidth="1"/>
    <col min="3811" max="3811" width="55.5703125" customWidth="1"/>
    <col min="3812" max="3812" width="7.5703125" customWidth="1"/>
    <col min="3813" max="3813" width="12.7109375" customWidth="1"/>
    <col min="3814" max="3814" width="52.42578125" customWidth="1"/>
    <col min="3815" max="3815" width="12.85546875" customWidth="1"/>
    <col min="3816" max="3816" width="10.140625" bestFit="1" customWidth="1"/>
    <col min="3817" max="3817" width="7.85546875" customWidth="1"/>
    <col min="3818" max="3818" width="11.7109375" customWidth="1"/>
    <col min="3819" max="3819" width="11.140625" bestFit="1" customWidth="1"/>
    <col min="3820" max="3821" width="10" bestFit="1" customWidth="1"/>
    <col min="3822" max="3822" width="9.7109375" customWidth="1"/>
    <col min="3823" max="3823" width="10.140625" bestFit="1" customWidth="1"/>
    <col min="4067" max="4067" width="55.5703125" customWidth="1"/>
    <col min="4068" max="4068" width="7.5703125" customWidth="1"/>
    <col min="4069" max="4069" width="12.7109375" customWidth="1"/>
    <col min="4070" max="4070" width="52.42578125" customWidth="1"/>
    <col min="4071" max="4071" width="12.85546875" customWidth="1"/>
    <col min="4072" max="4072" width="10.140625" bestFit="1" customWidth="1"/>
    <col min="4073" max="4073" width="7.85546875" customWidth="1"/>
    <col min="4074" max="4074" width="11.7109375" customWidth="1"/>
    <col min="4075" max="4075" width="11.140625" bestFit="1" customWidth="1"/>
    <col min="4076" max="4077" width="10" bestFit="1" customWidth="1"/>
    <col min="4078" max="4078" width="9.7109375" customWidth="1"/>
    <col min="4079" max="4079" width="10.140625" bestFit="1" customWidth="1"/>
    <col min="4323" max="4323" width="55.5703125" customWidth="1"/>
    <col min="4324" max="4324" width="7.5703125" customWidth="1"/>
    <col min="4325" max="4325" width="12.7109375" customWidth="1"/>
    <col min="4326" max="4326" width="52.42578125" customWidth="1"/>
    <col min="4327" max="4327" width="12.85546875" customWidth="1"/>
    <col min="4328" max="4328" width="10.140625" bestFit="1" customWidth="1"/>
    <col min="4329" max="4329" width="7.85546875" customWidth="1"/>
    <col min="4330" max="4330" width="11.7109375" customWidth="1"/>
    <col min="4331" max="4331" width="11.140625" bestFit="1" customWidth="1"/>
    <col min="4332" max="4333" width="10" bestFit="1" customWidth="1"/>
    <col min="4334" max="4334" width="9.7109375" customWidth="1"/>
    <col min="4335" max="4335" width="10.140625" bestFit="1" customWidth="1"/>
    <col min="4579" max="4579" width="55.5703125" customWidth="1"/>
    <col min="4580" max="4580" width="7.5703125" customWidth="1"/>
    <col min="4581" max="4581" width="12.7109375" customWidth="1"/>
    <col min="4582" max="4582" width="52.42578125" customWidth="1"/>
    <col min="4583" max="4583" width="12.85546875" customWidth="1"/>
    <col min="4584" max="4584" width="10.140625" bestFit="1" customWidth="1"/>
    <col min="4585" max="4585" width="7.85546875" customWidth="1"/>
    <col min="4586" max="4586" width="11.7109375" customWidth="1"/>
    <col min="4587" max="4587" width="11.140625" bestFit="1" customWidth="1"/>
    <col min="4588" max="4589" width="10" bestFit="1" customWidth="1"/>
    <col min="4590" max="4590" width="9.7109375" customWidth="1"/>
    <col min="4591" max="4591" width="10.140625" bestFit="1" customWidth="1"/>
    <col min="4835" max="4835" width="55.5703125" customWidth="1"/>
    <col min="4836" max="4836" width="7.5703125" customWidth="1"/>
    <col min="4837" max="4837" width="12.7109375" customWidth="1"/>
    <col min="4838" max="4838" width="52.42578125" customWidth="1"/>
    <col min="4839" max="4839" width="12.85546875" customWidth="1"/>
    <col min="4840" max="4840" width="10.140625" bestFit="1" customWidth="1"/>
    <col min="4841" max="4841" width="7.85546875" customWidth="1"/>
    <col min="4842" max="4842" width="11.7109375" customWidth="1"/>
    <col min="4843" max="4843" width="11.140625" bestFit="1" customWidth="1"/>
    <col min="4844" max="4845" width="10" bestFit="1" customWidth="1"/>
    <col min="4846" max="4846" width="9.7109375" customWidth="1"/>
    <col min="4847" max="4847" width="10.140625" bestFit="1" customWidth="1"/>
    <col min="5091" max="5091" width="55.5703125" customWidth="1"/>
    <col min="5092" max="5092" width="7.5703125" customWidth="1"/>
    <col min="5093" max="5093" width="12.7109375" customWidth="1"/>
    <col min="5094" max="5094" width="52.42578125" customWidth="1"/>
    <col min="5095" max="5095" width="12.85546875" customWidth="1"/>
    <col min="5096" max="5096" width="10.140625" bestFit="1" customWidth="1"/>
    <col min="5097" max="5097" width="7.85546875" customWidth="1"/>
    <col min="5098" max="5098" width="11.7109375" customWidth="1"/>
    <col min="5099" max="5099" width="11.140625" bestFit="1" customWidth="1"/>
    <col min="5100" max="5101" width="10" bestFit="1" customWidth="1"/>
    <col min="5102" max="5102" width="9.7109375" customWidth="1"/>
    <col min="5103" max="5103" width="10.140625" bestFit="1" customWidth="1"/>
    <col min="5347" max="5347" width="55.5703125" customWidth="1"/>
    <col min="5348" max="5348" width="7.5703125" customWidth="1"/>
    <col min="5349" max="5349" width="12.7109375" customWidth="1"/>
    <col min="5350" max="5350" width="52.42578125" customWidth="1"/>
    <col min="5351" max="5351" width="12.85546875" customWidth="1"/>
    <col min="5352" max="5352" width="10.140625" bestFit="1" customWidth="1"/>
    <col min="5353" max="5353" width="7.85546875" customWidth="1"/>
    <col min="5354" max="5354" width="11.7109375" customWidth="1"/>
    <col min="5355" max="5355" width="11.140625" bestFit="1" customWidth="1"/>
    <col min="5356" max="5357" width="10" bestFit="1" customWidth="1"/>
    <col min="5358" max="5358" width="9.7109375" customWidth="1"/>
    <col min="5359" max="5359" width="10.140625" bestFit="1" customWidth="1"/>
    <col min="5603" max="5603" width="55.5703125" customWidth="1"/>
    <col min="5604" max="5604" width="7.5703125" customWidth="1"/>
    <col min="5605" max="5605" width="12.7109375" customWidth="1"/>
    <col min="5606" max="5606" width="52.42578125" customWidth="1"/>
    <col min="5607" max="5607" width="12.85546875" customWidth="1"/>
    <col min="5608" max="5608" width="10.140625" bestFit="1" customWidth="1"/>
    <col min="5609" max="5609" width="7.85546875" customWidth="1"/>
    <col min="5610" max="5610" width="11.7109375" customWidth="1"/>
    <col min="5611" max="5611" width="11.140625" bestFit="1" customWidth="1"/>
    <col min="5612" max="5613" width="10" bestFit="1" customWidth="1"/>
    <col min="5614" max="5614" width="9.7109375" customWidth="1"/>
    <col min="5615" max="5615" width="10.140625" bestFit="1" customWidth="1"/>
    <col min="5859" max="5859" width="55.5703125" customWidth="1"/>
    <col min="5860" max="5860" width="7.5703125" customWidth="1"/>
    <col min="5861" max="5861" width="12.7109375" customWidth="1"/>
    <col min="5862" max="5862" width="52.42578125" customWidth="1"/>
    <col min="5863" max="5863" width="12.85546875" customWidth="1"/>
    <col min="5864" max="5864" width="10.140625" bestFit="1" customWidth="1"/>
    <col min="5865" max="5865" width="7.85546875" customWidth="1"/>
    <col min="5866" max="5866" width="11.7109375" customWidth="1"/>
    <col min="5867" max="5867" width="11.140625" bestFit="1" customWidth="1"/>
    <col min="5868" max="5869" width="10" bestFit="1" customWidth="1"/>
    <col min="5870" max="5870" width="9.7109375" customWidth="1"/>
    <col min="5871" max="5871" width="10.140625" bestFit="1" customWidth="1"/>
    <col min="6115" max="6115" width="55.5703125" customWidth="1"/>
    <col min="6116" max="6116" width="7.5703125" customWidth="1"/>
    <col min="6117" max="6117" width="12.7109375" customWidth="1"/>
    <col min="6118" max="6118" width="52.42578125" customWidth="1"/>
    <col min="6119" max="6119" width="12.85546875" customWidth="1"/>
    <col min="6120" max="6120" width="10.140625" bestFit="1" customWidth="1"/>
    <col min="6121" max="6121" width="7.85546875" customWidth="1"/>
    <col min="6122" max="6122" width="11.7109375" customWidth="1"/>
    <col min="6123" max="6123" width="11.140625" bestFit="1" customWidth="1"/>
    <col min="6124" max="6125" width="10" bestFit="1" customWidth="1"/>
    <col min="6126" max="6126" width="9.7109375" customWidth="1"/>
    <col min="6127" max="6127" width="10.140625" bestFit="1" customWidth="1"/>
    <col min="6371" max="6371" width="55.5703125" customWidth="1"/>
    <col min="6372" max="6372" width="7.5703125" customWidth="1"/>
    <col min="6373" max="6373" width="12.7109375" customWidth="1"/>
    <col min="6374" max="6374" width="52.42578125" customWidth="1"/>
    <col min="6375" max="6375" width="12.85546875" customWidth="1"/>
    <col min="6376" max="6376" width="10.140625" bestFit="1" customWidth="1"/>
    <col min="6377" max="6377" width="7.85546875" customWidth="1"/>
    <col min="6378" max="6378" width="11.7109375" customWidth="1"/>
    <col min="6379" max="6379" width="11.140625" bestFit="1" customWidth="1"/>
    <col min="6380" max="6381" width="10" bestFit="1" customWidth="1"/>
    <col min="6382" max="6382" width="9.7109375" customWidth="1"/>
    <col min="6383" max="6383" width="10.140625" bestFit="1" customWidth="1"/>
    <col min="6627" max="6627" width="55.5703125" customWidth="1"/>
    <col min="6628" max="6628" width="7.5703125" customWidth="1"/>
    <col min="6629" max="6629" width="12.7109375" customWidth="1"/>
    <col min="6630" max="6630" width="52.42578125" customWidth="1"/>
    <col min="6631" max="6631" width="12.85546875" customWidth="1"/>
    <col min="6632" max="6632" width="10.140625" bestFit="1" customWidth="1"/>
    <col min="6633" max="6633" width="7.85546875" customWidth="1"/>
    <col min="6634" max="6634" width="11.7109375" customWidth="1"/>
    <col min="6635" max="6635" width="11.140625" bestFit="1" customWidth="1"/>
    <col min="6636" max="6637" width="10" bestFit="1" customWidth="1"/>
    <col min="6638" max="6638" width="9.7109375" customWidth="1"/>
    <col min="6639" max="6639" width="10.140625" bestFit="1" customWidth="1"/>
    <col min="6883" max="6883" width="55.5703125" customWidth="1"/>
    <col min="6884" max="6884" width="7.5703125" customWidth="1"/>
    <col min="6885" max="6885" width="12.7109375" customWidth="1"/>
    <col min="6886" max="6886" width="52.42578125" customWidth="1"/>
    <col min="6887" max="6887" width="12.85546875" customWidth="1"/>
    <col min="6888" max="6888" width="10.140625" bestFit="1" customWidth="1"/>
    <col min="6889" max="6889" width="7.85546875" customWidth="1"/>
    <col min="6890" max="6890" width="11.7109375" customWidth="1"/>
    <col min="6891" max="6891" width="11.140625" bestFit="1" customWidth="1"/>
    <col min="6892" max="6893" width="10" bestFit="1" customWidth="1"/>
    <col min="6894" max="6894" width="9.7109375" customWidth="1"/>
    <col min="6895" max="6895" width="10.140625" bestFit="1" customWidth="1"/>
    <col min="7139" max="7139" width="55.5703125" customWidth="1"/>
    <col min="7140" max="7140" width="7.5703125" customWidth="1"/>
    <col min="7141" max="7141" width="12.7109375" customWidth="1"/>
    <col min="7142" max="7142" width="52.42578125" customWidth="1"/>
    <col min="7143" max="7143" width="12.85546875" customWidth="1"/>
    <col min="7144" max="7144" width="10.140625" bestFit="1" customWidth="1"/>
    <col min="7145" max="7145" width="7.85546875" customWidth="1"/>
    <col min="7146" max="7146" width="11.7109375" customWidth="1"/>
    <col min="7147" max="7147" width="11.140625" bestFit="1" customWidth="1"/>
    <col min="7148" max="7149" width="10" bestFit="1" customWidth="1"/>
    <col min="7150" max="7150" width="9.7109375" customWidth="1"/>
    <col min="7151" max="7151" width="10.140625" bestFit="1" customWidth="1"/>
    <col min="7395" max="7395" width="55.5703125" customWidth="1"/>
    <col min="7396" max="7396" width="7.5703125" customWidth="1"/>
    <col min="7397" max="7397" width="12.7109375" customWidth="1"/>
    <col min="7398" max="7398" width="52.42578125" customWidth="1"/>
    <col min="7399" max="7399" width="12.85546875" customWidth="1"/>
    <col min="7400" max="7400" width="10.140625" bestFit="1" customWidth="1"/>
    <col min="7401" max="7401" width="7.85546875" customWidth="1"/>
    <col min="7402" max="7402" width="11.7109375" customWidth="1"/>
    <col min="7403" max="7403" width="11.140625" bestFit="1" customWidth="1"/>
    <col min="7404" max="7405" width="10" bestFit="1" customWidth="1"/>
    <col min="7406" max="7406" width="9.7109375" customWidth="1"/>
    <col min="7407" max="7407" width="10.140625" bestFit="1" customWidth="1"/>
    <col min="7651" max="7651" width="55.5703125" customWidth="1"/>
    <col min="7652" max="7652" width="7.5703125" customWidth="1"/>
    <col min="7653" max="7653" width="12.7109375" customWidth="1"/>
    <col min="7654" max="7654" width="52.42578125" customWidth="1"/>
    <col min="7655" max="7655" width="12.85546875" customWidth="1"/>
    <col min="7656" max="7656" width="10.140625" bestFit="1" customWidth="1"/>
    <col min="7657" max="7657" width="7.85546875" customWidth="1"/>
    <col min="7658" max="7658" width="11.7109375" customWidth="1"/>
    <col min="7659" max="7659" width="11.140625" bestFit="1" customWidth="1"/>
    <col min="7660" max="7661" width="10" bestFit="1" customWidth="1"/>
    <col min="7662" max="7662" width="9.7109375" customWidth="1"/>
    <col min="7663" max="7663" width="10.140625" bestFit="1" customWidth="1"/>
    <col min="7907" max="7907" width="55.5703125" customWidth="1"/>
    <col min="7908" max="7908" width="7.5703125" customWidth="1"/>
    <col min="7909" max="7909" width="12.7109375" customWidth="1"/>
    <col min="7910" max="7910" width="52.42578125" customWidth="1"/>
    <col min="7911" max="7911" width="12.85546875" customWidth="1"/>
    <col min="7912" max="7912" width="10.140625" bestFit="1" customWidth="1"/>
    <col min="7913" max="7913" width="7.85546875" customWidth="1"/>
    <col min="7914" max="7914" width="11.7109375" customWidth="1"/>
    <col min="7915" max="7915" width="11.140625" bestFit="1" customWidth="1"/>
    <col min="7916" max="7917" width="10" bestFit="1" customWidth="1"/>
    <col min="7918" max="7918" width="9.7109375" customWidth="1"/>
    <col min="7919" max="7919" width="10.140625" bestFit="1" customWidth="1"/>
    <col min="8163" max="8163" width="55.5703125" customWidth="1"/>
    <col min="8164" max="8164" width="7.5703125" customWidth="1"/>
    <col min="8165" max="8165" width="12.7109375" customWidth="1"/>
    <col min="8166" max="8166" width="52.42578125" customWidth="1"/>
    <col min="8167" max="8167" width="12.85546875" customWidth="1"/>
    <col min="8168" max="8168" width="10.140625" bestFit="1" customWidth="1"/>
    <col min="8169" max="8169" width="7.85546875" customWidth="1"/>
    <col min="8170" max="8170" width="11.7109375" customWidth="1"/>
    <col min="8171" max="8171" width="11.140625" bestFit="1" customWidth="1"/>
    <col min="8172" max="8173" width="10" bestFit="1" customWidth="1"/>
    <col min="8174" max="8174" width="9.7109375" customWidth="1"/>
    <col min="8175" max="8175" width="10.140625" bestFit="1" customWidth="1"/>
    <col min="8419" max="8419" width="55.5703125" customWidth="1"/>
    <col min="8420" max="8420" width="7.5703125" customWidth="1"/>
    <col min="8421" max="8421" width="12.7109375" customWidth="1"/>
    <col min="8422" max="8422" width="52.42578125" customWidth="1"/>
    <col min="8423" max="8423" width="12.85546875" customWidth="1"/>
    <col min="8424" max="8424" width="10.140625" bestFit="1" customWidth="1"/>
    <col min="8425" max="8425" width="7.85546875" customWidth="1"/>
    <col min="8426" max="8426" width="11.7109375" customWidth="1"/>
    <col min="8427" max="8427" width="11.140625" bestFit="1" customWidth="1"/>
    <col min="8428" max="8429" width="10" bestFit="1" customWidth="1"/>
    <col min="8430" max="8430" width="9.7109375" customWidth="1"/>
    <col min="8431" max="8431" width="10.140625" bestFit="1" customWidth="1"/>
    <col min="8675" max="8675" width="55.5703125" customWidth="1"/>
    <col min="8676" max="8676" width="7.5703125" customWidth="1"/>
    <col min="8677" max="8677" width="12.7109375" customWidth="1"/>
    <col min="8678" max="8678" width="52.42578125" customWidth="1"/>
    <col min="8679" max="8679" width="12.85546875" customWidth="1"/>
    <col min="8680" max="8680" width="10.140625" bestFit="1" customWidth="1"/>
    <col min="8681" max="8681" width="7.85546875" customWidth="1"/>
    <col min="8682" max="8682" width="11.7109375" customWidth="1"/>
    <col min="8683" max="8683" width="11.140625" bestFit="1" customWidth="1"/>
    <col min="8684" max="8685" width="10" bestFit="1" customWidth="1"/>
    <col min="8686" max="8686" width="9.7109375" customWidth="1"/>
    <col min="8687" max="8687" width="10.140625" bestFit="1" customWidth="1"/>
    <col min="8931" max="8931" width="55.5703125" customWidth="1"/>
    <col min="8932" max="8932" width="7.5703125" customWidth="1"/>
    <col min="8933" max="8933" width="12.7109375" customWidth="1"/>
    <col min="8934" max="8934" width="52.42578125" customWidth="1"/>
    <col min="8935" max="8935" width="12.85546875" customWidth="1"/>
    <col min="8936" max="8936" width="10.140625" bestFit="1" customWidth="1"/>
    <col min="8937" max="8937" width="7.85546875" customWidth="1"/>
    <col min="8938" max="8938" width="11.7109375" customWidth="1"/>
    <col min="8939" max="8939" width="11.140625" bestFit="1" customWidth="1"/>
    <col min="8940" max="8941" width="10" bestFit="1" customWidth="1"/>
    <col min="8942" max="8942" width="9.7109375" customWidth="1"/>
    <col min="8943" max="8943" width="10.140625" bestFit="1" customWidth="1"/>
    <col min="9187" max="9187" width="55.5703125" customWidth="1"/>
    <col min="9188" max="9188" width="7.5703125" customWidth="1"/>
    <col min="9189" max="9189" width="12.7109375" customWidth="1"/>
    <col min="9190" max="9190" width="52.42578125" customWidth="1"/>
    <col min="9191" max="9191" width="12.85546875" customWidth="1"/>
    <col min="9192" max="9192" width="10.140625" bestFit="1" customWidth="1"/>
    <col min="9193" max="9193" width="7.85546875" customWidth="1"/>
    <col min="9194" max="9194" width="11.7109375" customWidth="1"/>
    <col min="9195" max="9195" width="11.140625" bestFit="1" customWidth="1"/>
    <col min="9196" max="9197" width="10" bestFit="1" customWidth="1"/>
    <col min="9198" max="9198" width="9.7109375" customWidth="1"/>
    <col min="9199" max="9199" width="10.140625" bestFit="1" customWidth="1"/>
    <col min="9443" max="9443" width="55.5703125" customWidth="1"/>
    <col min="9444" max="9444" width="7.5703125" customWidth="1"/>
    <col min="9445" max="9445" width="12.7109375" customWidth="1"/>
    <col min="9446" max="9446" width="52.42578125" customWidth="1"/>
    <col min="9447" max="9447" width="12.85546875" customWidth="1"/>
    <col min="9448" max="9448" width="10.140625" bestFit="1" customWidth="1"/>
    <col min="9449" max="9449" width="7.85546875" customWidth="1"/>
    <col min="9450" max="9450" width="11.7109375" customWidth="1"/>
    <col min="9451" max="9451" width="11.140625" bestFit="1" customWidth="1"/>
    <col min="9452" max="9453" width="10" bestFit="1" customWidth="1"/>
    <col min="9454" max="9454" width="9.7109375" customWidth="1"/>
    <col min="9455" max="9455" width="10.140625" bestFit="1" customWidth="1"/>
    <col min="9699" max="9699" width="55.5703125" customWidth="1"/>
    <col min="9700" max="9700" width="7.5703125" customWidth="1"/>
    <col min="9701" max="9701" width="12.7109375" customWidth="1"/>
    <col min="9702" max="9702" width="52.42578125" customWidth="1"/>
    <col min="9703" max="9703" width="12.85546875" customWidth="1"/>
    <col min="9704" max="9704" width="10.140625" bestFit="1" customWidth="1"/>
    <col min="9705" max="9705" width="7.85546875" customWidth="1"/>
    <col min="9706" max="9706" width="11.7109375" customWidth="1"/>
    <col min="9707" max="9707" width="11.140625" bestFit="1" customWidth="1"/>
    <col min="9708" max="9709" width="10" bestFit="1" customWidth="1"/>
    <col min="9710" max="9710" width="9.7109375" customWidth="1"/>
    <col min="9711" max="9711" width="10.140625" bestFit="1" customWidth="1"/>
    <col min="9955" max="9955" width="55.5703125" customWidth="1"/>
    <col min="9956" max="9956" width="7.5703125" customWidth="1"/>
    <col min="9957" max="9957" width="12.7109375" customWidth="1"/>
    <col min="9958" max="9958" width="52.42578125" customWidth="1"/>
    <col min="9959" max="9959" width="12.85546875" customWidth="1"/>
    <col min="9960" max="9960" width="10.140625" bestFit="1" customWidth="1"/>
    <col min="9961" max="9961" width="7.85546875" customWidth="1"/>
    <col min="9962" max="9962" width="11.7109375" customWidth="1"/>
    <col min="9963" max="9963" width="11.140625" bestFit="1" customWidth="1"/>
    <col min="9964" max="9965" width="10" bestFit="1" customWidth="1"/>
    <col min="9966" max="9966" width="9.7109375" customWidth="1"/>
    <col min="9967" max="9967" width="10.140625" bestFit="1" customWidth="1"/>
    <col min="10211" max="10211" width="55.5703125" customWidth="1"/>
    <col min="10212" max="10212" width="7.5703125" customWidth="1"/>
    <col min="10213" max="10213" width="12.7109375" customWidth="1"/>
    <col min="10214" max="10214" width="52.42578125" customWidth="1"/>
    <col min="10215" max="10215" width="12.85546875" customWidth="1"/>
    <col min="10216" max="10216" width="10.140625" bestFit="1" customWidth="1"/>
    <col min="10217" max="10217" width="7.85546875" customWidth="1"/>
    <col min="10218" max="10218" width="11.7109375" customWidth="1"/>
    <col min="10219" max="10219" width="11.140625" bestFit="1" customWidth="1"/>
    <col min="10220" max="10221" width="10" bestFit="1" customWidth="1"/>
    <col min="10222" max="10222" width="9.7109375" customWidth="1"/>
    <col min="10223" max="10223" width="10.140625" bestFit="1" customWidth="1"/>
    <col min="10467" max="10467" width="55.5703125" customWidth="1"/>
    <col min="10468" max="10468" width="7.5703125" customWidth="1"/>
    <col min="10469" max="10469" width="12.7109375" customWidth="1"/>
    <col min="10470" max="10470" width="52.42578125" customWidth="1"/>
    <col min="10471" max="10471" width="12.85546875" customWidth="1"/>
    <col min="10472" max="10472" width="10.140625" bestFit="1" customWidth="1"/>
    <col min="10473" max="10473" width="7.85546875" customWidth="1"/>
    <col min="10474" max="10474" width="11.7109375" customWidth="1"/>
    <col min="10475" max="10475" width="11.140625" bestFit="1" customWidth="1"/>
    <col min="10476" max="10477" width="10" bestFit="1" customWidth="1"/>
    <col min="10478" max="10478" width="9.7109375" customWidth="1"/>
    <col min="10479" max="10479" width="10.140625" bestFit="1" customWidth="1"/>
    <col min="10723" max="10723" width="55.5703125" customWidth="1"/>
    <col min="10724" max="10724" width="7.5703125" customWidth="1"/>
    <col min="10725" max="10725" width="12.7109375" customWidth="1"/>
    <col min="10726" max="10726" width="52.42578125" customWidth="1"/>
    <col min="10727" max="10727" width="12.85546875" customWidth="1"/>
    <col min="10728" max="10728" width="10.140625" bestFit="1" customWidth="1"/>
    <col min="10729" max="10729" width="7.85546875" customWidth="1"/>
    <col min="10730" max="10730" width="11.7109375" customWidth="1"/>
    <col min="10731" max="10731" width="11.140625" bestFit="1" customWidth="1"/>
    <col min="10732" max="10733" width="10" bestFit="1" customWidth="1"/>
    <col min="10734" max="10734" width="9.7109375" customWidth="1"/>
    <col min="10735" max="10735" width="10.140625" bestFit="1" customWidth="1"/>
    <col min="10979" max="10979" width="55.5703125" customWidth="1"/>
    <col min="10980" max="10980" width="7.5703125" customWidth="1"/>
    <col min="10981" max="10981" width="12.7109375" customWidth="1"/>
    <col min="10982" max="10982" width="52.42578125" customWidth="1"/>
    <col min="10983" max="10983" width="12.85546875" customWidth="1"/>
    <col min="10984" max="10984" width="10.140625" bestFit="1" customWidth="1"/>
    <col min="10985" max="10985" width="7.85546875" customWidth="1"/>
    <col min="10986" max="10986" width="11.7109375" customWidth="1"/>
    <col min="10987" max="10987" width="11.140625" bestFit="1" customWidth="1"/>
    <col min="10988" max="10989" width="10" bestFit="1" customWidth="1"/>
    <col min="10990" max="10990" width="9.7109375" customWidth="1"/>
    <col min="10991" max="10991" width="10.140625" bestFit="1" customWidth="1"/>
    <col min="11235" max="11235" width="55.5703125" customWidth="1"/>
    <col min="11236" max="11236" width="7.5703125" customWidth="1"/>
    <col min="11237" max="11237" width="12.7109375" customWidth="1"/>
    <col min="11238" max="11238" width="52.42578125" customWidth="1"/>
    <col min="11239" max="11239" width="12.85546875" customWidth="1"/>
    <col min="11240" max="11240" width="10.140625" bestFit="1" customWidth="1"/>
    <col min="11241" max="11241" width="7.85546875" customWidth="1"/>
    <col min="11242" max="11242" width="11.7109375" customWidth="1"/>
    <col min="11243" max="11243" width="11.140625" bestFit="1" customWidth="1"/>
    <col min="11244" max="11245" width="10" bestFit="1" customWidth="1"/>
    <col min="11246" max="11246" width="9.7109375" customWidth="1"/>
    <col min="11247" max="11247" width="10.140625" bestFit="1" customWidth="1"/>
    <col min="11491" max="11491" width="55.5703125" customWidth="1"/>
    <col min="11492" max="11492" width="7.5703125" customWidth="1"/>
    <col min="11493" max="11493" width="12.7109375" customWidth="1"/>
    <col min="11494" max="11494" width="52.42578125" customWidth="1"/>
    <col min="11495" max="11495" width="12.85546875" customWidth="1"/>
    <col min="11496" max="11496" width="10.140625" bestFit="1" customWidth="1"/>
    <col min="11497" max="11497" width="7.85546875" customWidth="1"/>
    <col min="11498" max="11498" width="11.7109375" customWidth="1"/>
    <col min="11499" max="11499" width="11.140625" bestFit="1" customWidth="1"/>
    <col min="11500" max="11501" width="10" bestFit="1" customWidth="1"/>
    <col min="11502" max="11502" width="9.7109375" customWidth="1"/>
    <col min="11503" max="11503" width="10.140625" bestFit="1" customWidth="1"/>
    <col min="11747" max="11747" width="55.5703125" customWidth="1"/>
    <col min="11748" max="11748" width="7.5703125" customWidth="1"/>
    <col min="11749" max="11749" width="12.7109375" customWidth="1"/>
    <col min="11750" max="11750" width="52.42578125" customWidth="1"/>
    <col min="11751" max="11751" width="12.85546875" customWidth="1"/>
    <col min="11752" max="11752" width="10.140625" bestFit="1" customWidth="1"/>
    <col min="11753" max="11753" width="7.85546875" customWidth="1"/>
    <col min="11754" max="11754" width="11.7109375" customWidth="1"/>
    <col min="11755" max="11755" width="11.140625" bestFit="1" customWidth="1"/>
    <col min="11756" max="11757" width="10" bestFit="1" customWidth="1"/>
    <col min="11758" max="11758" width="9.7109375" customWidth="1"/>
    <col min="11759" max="11759" width="10.140625" bestFit="1" customWidth="1"/>
    <col min="12003" max="12003" width="55.5703125" customWidth="1"/>
    <col min="12004" max="12004" width="7.5703125" customWidth="1"/>
    <col min="12005" max="12005" width="12.7109375" customWidth="1"/>
    <col min="12006" max="12006" width="52.42578125" customWidth="1"/>
    <col min="12007" max="12007" width="12.85546875" customWidth="1"/>
    <col min="12008" max="12008" width="10.140625" bestFit="1" customWidth="1"/>
    <col min="12009" max="12009" width="7.85546875" customWidth="1"/>
    <col min="12010" max="12010" width="11.7109375" customWidth="1"/>
    <col min="12011" max="12011" width="11.140625" bestFit="1" customWidth="1"/>
    <col min="12012" max="12013" width="10" bestFit="1" customWidth="1"/>
    <col min="12014" max="12014" width="9.7109375" customWidth="1"/>
    <col min="12015" max="12015" width="10.140625" bestFit="1" customWidth="1"/>
    <col min="12259" max="12259" width="55.5703125" customWidth="1"/>
    <col min="12260" max="12260" width="7.5703125" customWidth="1"/>
    <col min="12261" max="12261" width="12.7109375" customWidth="1"/>
    <col min="12262" max="12262" width="52.42578125" customWidth="1"/>
    <col min="12263" max="12263" width="12.85546875" customWidth="1"/>
    <col min="12264" max="12264" width="10.140625" bestFit="1" customWidth="1"/>
    <col min="12265" max="12265" width="7.85546875" customWidth="1"/>
    <col min="12266" max="12266" width="11.7109375" customWidth="1"/>
    <col min="12267" max="12267" width="11.140625" bestFit="1" customWidth="1"/>
    <col min="12268" max="12269" width="10" bestFit="1" customWidth="1"/>
    <col min="12270" max="12270" width="9.7109375" customWidth="1"/>
    <col min="12271" max="12271" width="10.140625" bestFit="1" customWidth="1"/>
    <col min="12515" max="12515" width="55.5703125" customWidth="1"/>
    <col min="12516" max="12516" width="7.5703125" customWidth="1"/>
    <col min="12517" max="12517" width="12.7109375" customWidth="1"/>
    <col min="12518" max="12518" width="52.42578125" customWidth="1"/>
    <col min="12519" max="12519" width="12.85546875" customWidth="1"/>
    <col min="12520" max="12520" width="10.140625" bestFit="1" customWidth="1"/>
    <col min="12521" max="12521" width="7.85546875" customWidth="1"/>
    <col min="12522" max="12522" width="11.7109375" customWidth="1"/>
    <col min="12523" max="12523" width="11.140625" bestFit="1" customWidth="1"/>
    <col min="12524" max="12525" width="10" bestFit="1" customWidth="1"/>
    <col min="12526" max="12526" width="9.7109375" customWidth="1"/>
    <col min="12527" max="12527" width="10.140625" bestFit="1" customWidth="1"/>
    <col min="12771" max="12771" width="55.5703125" customWidth="1"/>
    <col min="12772" max="12772" width="7.5703125" customWidth="1"/>
    <col min="12773" max="12773" width="12.7109375" customWidth="1"/>
    <col min="12774" max="12774" width="52.42578125" customWidth="1"/>
    <col min="12775" max="12775" width="12.85546875" customWidth="1"/>
    <col min="12776" max="12776" width="10.140625" bestFit="1" customWidth="1"/>
    <col min="12777" max="12777" width="7.85546875" customWidth="1"/>
    <col min="12778" max="12778" width="11.7109375" customWidth="1"/>
    <col min="12779" max="12779" width="11.140625" bestFit="1" customWidth="1"/>
    <col min="12780" max="12781" width="10" bestFit="1" customWidth="1"/>
    <col min="12782" max="12782" width="9.7109375" customWidth="1"/>
    <col min="12783" max="12783" width="10.140625" bestFit="1" customWidth="1"/>
    <col min="13027" max="13027" width="55.5703125" customWidth="1"/>
    <col min="13028" max="13028" width="7.5703125" customWidth="1"/>
    <col min="13029" max="13029" width="12.7109375" customWidth="1"/>
    <col min="13030" max="13030" width="52.42578125" customWidth="1"/>
    <col min="13031" max="13031" width="12.85546875" customWidth="1"/>
    <col min="13032" max="13032" width="10.140625" bestFit="1" customWidth="1"/>
    <col min="13033" max="13033" width="7.85546875" customWidth="1"/>
    <col min="13034" max="13034" width="11.7109375" customWidth="1"/>
    <col min="13035" max="13035" width="11.140625" bestFit="1" customWidth="1"/>
    <col min="13036" max="13037" width="10" bestFit="1" customWidth="1"/>
    <col min="13038" max="13038" width="9.7109375" customWidth="1"/>
    <col min="13039" max="13039" width="10.140625" bestFit="1" customWidth="1"/>
    <col min="13283" max="13283" width="55.5703125" customWidth="1"/>
    <col min="13284" max="13284" width="7.5703125" customWidth="1"/>
    <col min="13285" max="13285" width="12.7109375" customWidth="1"/>
    <col min="13286" max="13286" width="52.42578125" customWidth="1"/>
    <col min="13287" max="13287" width="12.85546875" customWidth="1"/>
    <col min="13288" max="13288" width="10.140625" bestFit="1" customWidth="1"/>
    <col min="13289" max="13289" width="7.85546875" customWidth="1"/>
    <col min="13290" max="13290" width="11.7109375" customWidth="1"/>
    <col min="13291" max="13291" width="11.140625" bestFit="1" customWidth="1"/>
    <col min="13292" max="13293" width="10" bestFit="1" customWidth="1"/>
    <col min="13294" max="13294" width="9.7109375" customWidth="1"/>
    <col min="13295" max="13295" width="10.140625" bestFit="1" customWidth="1"/>
    <col min="13539" max="13539" width="55.5703125" customWidth="1"/>
    <col min="13540" max="13540" width="7.5703125" customWidth="1"/>
    <col min="13541" max="13541" width="12.7109375" customWidth="1"/>
    <col min="13542" max="13542" width="52.42578125" customWidth="1"/>
    <col min="13543" max="13543" width="12.85546875" customWidth="1"/>
    <col min="13544" max="13544" width="10.140625" bestFit="1" customWidth="1"/>
    <col min="13545" max="13545" width="7.85546875" customWidth="1"/>
    <col min="13546" max="13546" width="11.7109375" customWidth="1"/>
    <col min="13547" max="13547" width="11.140625" bestFit="1" customWidth="1"/>
    <col min="13548" max="13549" width="10" bestFit="1" customWidth="1"/>
    <col min="13550" max="13550" width="9.7109375" customWidth="1"/>
    <col min="13551" max="13551" width="10.140625" bestFit="1" customWidth="1"/>
    <col min="13795" max="13795" width="55.5703125" customWidth="1"/>
    <col min="13796" max="13796" width="7.5703125" customWidth="1"/>
    <col min="13797" max="13797" width="12.7109375" customWidth="1"/>
    <col min="13798" max="13798" width="52.42578125" customWidth="1"/>
    <col min="13799" max="13799" width="12.85546875" customWidth="1"/>
    <col min="13800" max="13800" width="10.140625" bestFit="1" customWidth="1"/>
    <col min="13801" max="13801" width="7.85546875" customWidth="1"/>
    <col min="13802" max="13802" width="11.7109375" customWidth="1"/>
    <col min="13803" max="13803" width="11.140625" bestFit="1" customWidth="1"/>
    <col min="13804" max="13805" width="10" bestFit="1" customWidth="1"/>
    <col min="13806" max="13806" width="9.7109375" customWidth="1"/>
    <col min="13807" max="13807" width="10.140625" bestFit="1" customWidth="1"/>
    <col min="14051" max="14051" width="55.5703125" customWidth="1"/>
    <col min="14052" max="14052" width="7.5703125" customWidth="1"/>
    <col min="14053" max="14053" width="12.7109375" customWidth="1"/>
    <col min="14054" max="14054" width="52.42578125" customWidth="1"/>
    <col min="14055" max="14055" width="12.85546875" customWidth="1"/>
    <col min="14056" max="14056" width="10.140625" bestFit="1" customWidth="1"/>
    <col min="14057" max="14057" width="7.85546875" customWidth="1"/>
    <col min="14058" max="14058" width="11.7109375" customWidth="1"/>
    <col min="14059" max="14059" width="11.140625" bestFit="1" customWidth="1"/>
    <col min="14060" max="14061" width="10" bestFit="1" customWidth="1"/>
    <col min="14062" max="14062" width="9.7109375" customWidth="1"/>
    <col min="14063" max="14063" width="10.140625" bestFit="1" customWidth="1"/>
    <col min="14307" max="14307" width="55.5703125" customWidth="1"/>
    <col min="14308" max="14308" width="7.5703125" customWidth="1"/>
    <col min="14309" max="14309" width="12.7109375" customWidth="1"/>
    <col min="14310" max="14310" width="52.42578125" customWidth="1"/>
    <col min="14311" max="14311" width="12.85546875" customWidth="1"/>
    <col min="14312" max="14312" width="10.140625" bestFit="1" customWidth="1"/>
    <col min="14313" max="14313" width="7.85546875" customWidth="1"/>
    <col min="14314" max="14314" width="11.7109375" customWidth="1"/>
    <col min="14315" max="14315" width="11.140625" bestFit="1" customWidth="1"/>
    <col min="14316" max="14317" width="10" bestFit="1" customWidth="1"/>
    <col min="14318" max="14318" width="9.7109375" customWidth="1"/>
    <col min="14319" max="14319" width="10.140625" bestFit="1" customWidth="1"/>
    <col min="14563" max="14563" width="55.5703125" customWidth="1"/>
    <col min="14564" max="14564" width="7.5703125" customWidth="1"/>
    <col min="14565" max="14565" width="12.7109375" customWidth="1"/>
    <col min="14566" max="14566" width="52.42578125" customWidth="1"/>
    <col min="14567" max="14567" width="12.85546875" customWidth="1"/>
    <col min="14568" max="14568" width="10.140625" bestFit="1" customWidth="1"/>
    <col min="14569" max="14569" width="7.85546875" customWidth="1"/>
    <col min="14570" max="14570" width="11.7109375" customWidth="1"/>
    <col min="14571" max="14571" width="11.140625" bestFit="1" customWidth="1"/>
    <col min="14572" max="14573" width="10" bestFit="1" customWidth="1"/>
    <col min="14574" max="14574" width="9.7109375" customWidth="1"/>
    <col min="14575" max="14575" width="10.140625" bestFit="1" customWidth="1"/>
    <col min="14819" max="14819" width="55.5703125" customWidth="1"/>
    <col min="14820" max="14820" width="7.5703125" customWidth="1"/>
    <col min="14821" max="14821" width="12.7109375" customWidth="1"/>
    <col min="14822" max="14822" width="52.42578125" customWidth="1"/>
    <col min="14823" max="14823" width="12.85546875" customWidth="1"/>
    <col min="14824" max="14824" width="10.140625" bestFit="1" customWidth="1"/>
    <col min="14825" max="14825" width="7.85546875" customWidth="1"/>
    <col min="14826" max="14826" width="11.7109375" customWidth="1"/>
    <col min="14827" max="14827" width="11.140625" bestFit="1" customWidth="1"/>
    <col min="14828" max="14829" width="10" bestFit="1" customWidth="1"/>
    <col min="14830" max="14830" width="9.7109375" customWidth="1"/>
    <col min="14831" max="14831" width="10.140625" bestFit="1" customWidth="1"/>
    <col min="15075" max="15075" width="55.5703125" customWidth="1"/>
    <col min="15076" max="15076" width="7.5703125" customWidth="1"/>
    <col min="15077" max="15077" width="12.7109375" customWidth="1"/>
    <col min="15078" max="15078" width="52.42578125" customWidth="1"/>
    <col min="15079" max="15079" width="12.85546875" customWidth="1"/>
    <col min="15080" max="15080" width="10.140625" bestFit="1" customWidth="1"/>
    <col min="15081" max="15081" width="7.85546875" customWidth="1"/>
    <col min="15082" max="15082" width="11.7109375" customWidth="1"/>
    <col min="15083" max="15083" width="11.140625" bestFit="1" customWidth="1"/>
    <col min="15084" max="15085" width="10" bestFit="1" customWidth="1"/>
    <col min="15086" max="15086" width="9.7109375" customWidth="1"/>
    <col min="15087" max="15087" width="10.140625" bestFit="1" customWidth="1"/>
    <col min="15331" max="15331" width="55.5703125" customWidth="1"/>
    <col min="15332" max="15332" width="7.5703125" customWidth="1"/>
    <col min="15333" max="15333" width="12.7109375" customWidth="1"/>
    <col min="15334" max="15334" width="52.42578125" customWidth="1"/>
    <col min="15335" max="15335" width="12.85546875" customWidth="1"/>
    <col min="15336" max="15336" width="10.140625" bestFit="1" customWidth="1"/>
    <col min="15337" max="15337" width="7.85546875" customWidth="1"/>
    <col min="15338" max="15338" width="11.7109375" customWidth="1"/>
    <col min="15339" max="15339" width="11.140625" bestFit="1" customWidth="1"/>
    <col min="15340" max="15341" width="10" bestFit="1" customWidth="1"/>
    <col min="15342" max="15342" width="9.7109375" customWidth="1"/>
    <col min="15343" max="15343" width="10.140625" bestFit="1" customWidth="1"/>
    <col min="15587" max="15587" width="55.5703125" customWidth="1"/>
    <col min="15588" max="15588" width="7.5703125" customWidth="1"/>
    <col min="15589" max="15589" width="12.7109375" customWidth="1"/>
    <col min="15590" max="15590" width="52.42578125" customWidth="1"/>
    <col min="15591" max="15591" width="12.85546875" customWidth="1"/>
    <col min="15592" max="15592" width="10.140625" bestFit="1" customWidth="1"/>
    <col min="15593" max="15593" width="7.85546875" customWidth="1"/>
    <col min="15594" max="15594" width="11.7109375" customWidth="1"/>
    <col min="15595" max="15595" width="11.140625" bestFit="1" customWidth="1"/>
    <col min="15596" max="15597" width="10" bestFit="1" customWidth="1"/>
    <col min="15598" max="15598" width="9.7109375" customWidth="1"/>
    <col min="15599" max="15599" width="10.140625" bestFit="1" customWidth="1"/>
    <col min="15843" max="15843" width="55.5703125" customWidth="1"/>
    <col min="15844" max="15844" width="7.5703125" customWidth="1"/>
    <col min="15845" max="15845" width="12.7109375" customWidth="1"/>
    <col min="15846" max="15846" width="52.42578125" customWidth="1"/>
    <col min="15847" max="15847" width="12.85546875" customWidth="1"/>
    <col min="15848" max="15848" width="10.140625" bestFit="1" customWidth="1"/>
    <col min="15849" max="15849" width="7.85546875" customWidth="1"/>
    <col min="15850" max="15850" width="11.7109375" customWidth="1"/>
    <col min="15851" max="15851" width="11.140625" bestFit="1" customWidth="1"/>
    <col min="15852" max="15853" width="10" bestFit="1" customWidth="1"/>
    <col min="15854" max="15854" width="9.7109375" customWidth="1"/>
    <col min="15855" max="15855" width="10.140625" bestFit="1" customWidth="1"/>
    <col min="16099" max="16099" width="55.5703125" customWidth="1"/>
    <col min="16100" max="16100" width="7.5703125" customWidth="1"/>
    <col min="16101" max="16101" width="12.7109375" customWidth="1"/>
    <col min="16102" max="16102" width="52.42578125" customWidth="1"/>
    <col min="16103" max="16103" width="12.85546875" customWidth="1"/>
    <col min="16104" max="16104" width="10.140625" bestFit="1" customWidth="1"/>
    <col min="16105" max="16105" width="7.85546875" customWidth="1"/>
    <col min="16106" max="16106" width="11.7109375" customWidth="1"/>
    <col min="16107" max="16107" width="11.140625" bestFit="1" customWidth="1"/>
    <col min="16108" max="16109" width="10" bestFit="1" customWidth="1"/>
    <col min="16110" max="16110" width="9.7109375" customWidth="1"/>
    <col min="16111" max="16111" width="10.140625" bestFit="1" customWidth="1"/>
  </cols>
  <sheetData>
    <row r="1" spans="2:17" x14ac:dyDescent="0.25">
      <c r="B1"/>
      <c r="C1" s="23"/>
      <c r="D1"/>
      <c r="E1"/>
      <c r="F1" s="15"/>
      <c r="G1"/>
    </row>
    <row r="2" spans="2:17" ht="51" customHeight="1" x14ac:dyDescent="0.25">
      <c r="B2" s="29" t="s">
        <v>19</v>
      </c>
      <c r="C2" s="30"/>
      <c r="D2" s="30"/>
      <c r="E2" s="30"/>
      <c r="F2" s="30"/>
      <c r="G2" s="31"/>
    </row>
    <row r="3" spans="2:17" x14ac:dyDescent="0.25">
      <c r="B3"/>
      <c r="C3" s="23"/>
      <c r="D3"/>
      <c r="E3"/>
      <c r="F3" s="15"/>
      <c r="G3"/>
    </row>
    <row r="4" spans="2:17" x14ac:dyDescent="0.25">
      <c r="B4"/>
      <c r="C4" s="23"/>
      <c r="D4"/>
      <c r="E4"/>
      <c r="F4" s="15"/>
      <c r="G4"/>
    </row>
    <row r="5" spans="2:17" ht="18" x14ac:dyDescent="0.25">
      <c r="B5" s="28" t="s">
        <v>22</v>
      </c>
      <c r="C5" s="28"/>
      <c r="D5" s="28"/>
      <c r="E5" s="28"/>
      <c r="F5" s="28"/>
      <c r="G5" s="28"/>
    </row>
    <row r="6" spans="2:17" x14ac:dyDescent="0.25">
      <c r="B6"/>
      <c r="C6" s="23"/>
      <c r="D6"/>
      <c r="E6"/>
      <c r="F6" s="15"/>
      <c r="G6"/>
    </row>
    <row r="7" spans="2:17" ht="15.75" thickBot="1" x14ac:dyDescent="0.3">
      <c r="B7"/>
      <c r="C7" s="23"/>
      <c r="D7"/>
      <c r="E7"/>
      <c r="F7" s="15"/>
      <c r="G7"/>
    </row>
    <row r="8" spans="2:17" ht="60" x14ac:dyDescent="0.25">
      <c r="B8" s="11" t="s">
        <v>3</v>
      </c>
      <c r="C8" s="10" t="s">
        <v>4</v>
      </c>
      <c r="D8" s="6" t="s">
        <v>5</v>
      </c>
      <c r="E8" s="7" t="s">
        <v>6</v>
      </c>
      <c r="F8" s="20" t="s">
        <v>18</v>
      </c>
      <c r="G8" s="19" t="s">
        <v>7</v>
      </c>
      <c r="J8" s="33" t="s">
        <v>91</v>
      </c>
      <c r="K8" s="34"/>
      <c r="L8" s="34"/>
      <c r="M8" s="34"/>
      <c r="N8" s="34"/>
      <c r="O8" s="34"/>
      <c r="P8" s="34"/>
      <c r="Q8" s="35"/>
    </row>
    <row r="9" spans="2:17" x14ac:dyDescent="0.25">
      <c r="B9" s="11"/>
      <c r="C9" s="10"/>
      <c r="D9" s="6"/>
      <c r="E9" s="7"/>
      <c r="F9" s="21"/>
      <c r="G9" s="7"/>
      <c r="J9" s="36"/>
      <c r="K9" s="37"/>
      <c r="L9" s="37"/>
      <c r="M9" s="37"/>
      <c r="N9" s="37"/>
      <c r="O9" s="37"/>
      <c r="P9" s="37"/>
      <c r="Q9" s="38"/>
    </row>
    <row r="10" spans="2:17" ht="31.5" x14ac:dyDescent="0.25">
      <c r="B10" s="16" t="s">
        <v>0</v>
      </c>
      <c r="C10" s="17" t="s">
        <v>23</v>
      </c>
      <c r="D10" s="6"/>
      <c r="E10" s="14"/>
      <c r="F10" s="21"/>
      <c r="G10" s="8"/>
      <c r="J10" s="36"/>
      <c r="K10" s="37"/>
      <c r="L10" s="37"/>
      <c r="M10" s="37"/>
      <c r="N10" s="37"/>
      <c r="O10" s="37"/>
      <c r="P10" s="37"/>
      <c r="Q10" s="38"/>
    </row>
    <row r="11" spans="2:17" s="4" customFormat="1" ht="15.75" x14ac:dyDescent="0.25">
      <c r="B11" s="16" t="s">
        <v>1</v>
      </c>
      <c r="C11" s="17" t="s">
        <v>24</v>
      </c>
      <c r="D11" s="6"/>
      <c r="E11" s="14"/>
      <c r="F11" s="21"/>
      <c r="G11" s="8"/>
      <c r="I11" s="24"/>
      <c r="J11" s="36"/>
      <c r="K11" s="37"/>
      <c r="L11" s="37"/>
      <c r="M11" s="37"/>
      <c r="N11" s="37"/>
      <c r="O11" s="37"/>
      <c r="P11" s="37"/>
      <c r="Q11" s="38"/>
    </row>
    <row r="12" spans="2:17" ht="45" x14ac:dyDescent="0.25">
      <c r="B12" s="11" t="s">
        <v>12</v>
      </c>
      <c r="C12" s="13" t="s">
        <v>15</v>
      </c>
      <c r="D12" s="6" t="s">
        <v>2</v>
      </c>
      <c r="E12" s="14">
        <v>2.5</v>
      </c>
      <c r="F12" s="21">
        <v>419.59</v>
      </c>
      <c r="G12" s="8">
        <f>ROUND(E12*F12,2)</f>
        <v>1048.98</v>
      </c>
      <c r="J12" s="36"/>
      <c r="K12" s="37"/>
      <c r="L12" s="37"/>
      <c r="M12" s="37"/>
      <c r="N12" s="37"/>
      <c r="O12" s="37"/>
      <c r="P12" s="37"/>
      <c r="Q12" s="38"/>
    </row>
    <row r="13" spans="2:17" x14ac:dyDescent="0.25">
      <c r="B13" s="11" t="s">
        <v>25</v>
      </c>
      <c r="C13" s="13" t="s">
        <v>26</v>
      </c>
      <c r="D13" s="6" t="s">
        <v>27</v>
      </c>
      <c r="E13" s="14">
        <v>50</v>
      </c>
      <c r="F13" s="21">
        <v>21.55</v>
      </c>
      <c r="G13" s="8">
        <f>ROUND(E13*F13,2)</f>
        <v>1077.5</v>
      </c>
      <c r="J13" s="36"/>
      <c r="K13" s="37"/>
      <c r="L13" s="37"/>
      <c r="M13" s="37"/>
      <c r="N13" s="37"/>
      <c r="O13" s="37"/>
      <c r="P13" s="37"/>
      <c r="Q13" s="38"/>
    </row>
    <row r="14" spans="2:17" ht="31.5" x14ac:dyDescent="0.25">
      <c r="B14" s="16" t="s">
        <v>9</v>
      </c>
      <c r="C14" s="17" t="s">
        <v>29</v>
      </c>
      <c r="D14" s="6"/>
      <c r="E14" s="14"/>
      <c r="F14" s="21"/>
      <c r="G14" s="8"/>
      <c r="J14" s="36"/>
      <c r="K14" s="37"/>
      <c r="L14" s="37"/>
      <c r="M14" s="37"/>
      <c r="N14" s="37"/>
      <c r="O14" s="37"/>
      <c r="P14" s="37"/>
      <c r="Q14" s="38"/>
    </row>
    <row r="15" spans="2:17" ht="15.75" x14ac:dyDescent="0.25">
      <c r="B15" s="16" t="s">
        <v>28</v>
      </c>
      <c r="C15" s="17" t="s">
        <v>30</v>
      </c>
      <c r="D15" s="6"/>
      <c r="E15" s="14"/>
      <c r="F15" s="21"/>
      <c r="G15" s="8"/>
      <c r="J15" s="36"/>
      <c r="K15" s="37"/>
      <c r="L15" s="37"/>
      <c r="M15" s="37"/>
      <c r="N15" s="37"/>
      <c r="O15" s="37"/>
      <c r="P15" s="37"/>
      <c r="Q15" s="38"/>
    </row>
    <row r="16" spans="2:17" ht="15.75" thickBot="1" x14ac:dyDescent="0.3">
      <c r="B16" s="11" t="s">
        <v>36</v>
      </c>
      <c r="C16" s="13" t="s">
        <v>31</v>
      </c>
      <c r="D16" s="6" t="s">
        <v>32</v>
      </c>
      <c r="E16" s="14">
        <v>110</v>
      </c>
      <c r="F16" s="21">
        <v>0.53</v>
      </c>
      <c r="G16" s="8">
        <f t="shared" ref="G14:G53" si="0">ROUND(E16*F16,2)</f>
        <v>58.3</v>
      </c>
      <c r="J16" s="39"/>
      <c r="K16" s="40"/>
      <c r="L16" s="40"/>
      <c r="M16" s="40"/>
      <c r="N16" s="40"/>
      <c r="O16" s="40"/>
      <c r="P16" s="40"/>
      <c r="Q16" s="41"/>
    </row>
    <row r="17" spans="2:9" ht="30" x14ac:dyDescent="0.25">
      <c r="B17" s="11" t="s">
        <v>37</v>
      </c>
      <c r="C17" s="13" t="s">
        <v>33</v>
      </c>
      <c r="D17" s="6" t="s">
        <v>2</v>
      </c>
      <c r="E17" s="14">
        <v>110</v>
      </c>
      <c r="F17" s="21">
        <v>3.3</v>
      </c>
      <c r="G17" s="8">
        <f t="shared" ref="G17:G21" si="1">ROUND(E17*F17,2)</f>
        <v>363</v>
      </c>
    </row>
    <row r="18" spans="2:9" ht="90" x14ac:dyDescent="0.25">
      <c r="B18" s="11" t="s">
        <v>38</v>
      </c>
      <c r="C18" s="13" t="s">
        <v>34</v>
      </c>
      <c r="D18" s="6" t="s">
        <v>16</v>
      </c>
      <c r="E18" s="14">
        <v>110</v>
      </c>
      <c r="F18" s="21">
        <v>13</v>
      </c>
      <c r="G18" s="8">
        <f t="shared" si="1"/>
        <v>1430</v>
      </c>
    </row>
    <row r="19" spans="2:9" ht="75" x14ac:dyDescent="0.25">
      <c r="B19" s="11" t="s">
        <v>39</v>
      </c>
      <c r="C19" s="13" t="s">
        <v>35</v>
      </c>
      <c r="D19" s="6" t="s">
        <v>16</v>
      </c>
      <c r="E19" s="14">
        <v>3</v>
      </c>
      <c r="F19" s="21">
        <v>833.35</v>
      </c>
      <c r="G19" s="8">
        <f t="shared" si="1"/>
        <v>2500.0500000000002</v>
      </c>
    </row>
    <row r="20" spans="2:9" ht="15.75" x14ac:dyDescent="0.25">
      <c r="B20" s="16" t="s">
        <v>40</v>
      </c>
      <c r="C20" s="17" t="s">
        <v>41</v>
      </c>
      <c r="D20" s="6"/>
      <c r="E20" s="14"/>
      <c r="F20" s="21"/>
      <c r="G20" s="8"/>
      <c r="I20" s="27">
        <f>SUM(G21:G26)</f>
        <v>21817.07</v>
      </c>
    </row>
    <row r="21" spans="2:9" ht="45" x14ac:dyDescent="0.25">
      <c r="B21" s="11" t="s">
        <v>42</v>
      </c>
      <c r="C21" s="13" t="s">
        <v>48</v>
      </c>
      <c r="D21" s="6" t="s">
        <v>2</v>
      </c>
      <c r="E21" s="14">
        <v>19.5</v>
      </c>
      <c r="F21" s="21">
        <v>176.28</v>
      </c>
      <c r="G21" s="8">
        <f t="shared" si="1"/>
        <v>3437.46</v>
      </c>
    </row>
    <row r="22" spans="2:9" ht="45" x14ac:dyDescent="0.25">
      <c r="B22" s="11" t="s">
        <v>43</v>
      </c>
      <c r="C22" s="13" t="s">
        <v>49</v>
      </c>
      <c r="D22" s="6" t="s">
        <v>17</v>
      </c>
      <c r="E22" s="14">
        <v>70</v>
      </c>
      <c r="F22" s="21">
        <v>83.67</v>
      </c>
      <c r="G22" s="8">
        <f t="shared" ref="G22:G26" si="2">ROUND(E22*F22,2)</f>
        <v>5856.9</v>
      </c>
    </row>
    <row r="23" spans="2:9" ht="45" x14ac:dyDescent="0.25">
      <c r="B23" s="11" t="s">
        <v>44</v>
      </c>
      <c r="C23" s="13" t="s">
        <v>50</v>
      </c>
      <c r="D23" s="6" t="s">
        <v>51</v>
      </c>
      <c r="E23" s="14">
        <v>57.78</v>
      </c>
      <c r="F23" s="21">
        <v>16.39</v>
      </c>
      <c r="G23" s="8">
        <f t="shared" si="2"/>
        <v>947.01</v>
      </c>
    </row>
    <row r="24" spans="2:9" ht="45" x14ac:dyDescent="0.25">
      <c r="B24" s="11" t="s">
        <v>45</v>
      </c>
      <c r="C24" s="13" t="s">
        <v>52</v>
      </c>
      <c r="D24" s="6" t="s">
        <v>51</v>
      </c>
      <c r="E24" s="14">
        <v>119.33</v>
      </c>
      <c r="F24" s="21">
        <v>19.34</v>
      </c>
      <c r="G24" s="8">
        <f t="shared" si="2"/>
        <v>2307.84</v>
      </c>
    </row>
    <row r="25" spans="2:9" ht="45" x14ac:dyDescent="0.25">
      <c r="B25" s="11" t="s">
        <v>46</v>
      </c>
      <c r="C25" s="13" t="s">
        <v>53</v>
      </c>
      <c r="D25" s="6" t="s">
        <v>51</v>
      </c>
      <c r="E25" s="14">
        <v>56.41</v>
      </c>
      <c r="F25" s="21">
        <v>21.6</v>
      </c>
      <c r="G25" s="8">
        <f t="shared" si="2"/>
        <v>1218.46</v>
      </c>
    </row>
    <row r="26" spans="2:9" ht="45" x14ac:dyDescent="0.25">
      <c r="B26" s="11" t="s">
        <v>47</v>
      </c>
      <c r="C26" s="13" t="s">
        <v>54</v>
      </c>
      <c r="D26" s="6" t="s">
        <v>16</v>
      </c>
      <c r="E26" s="14">
        <v>10</v>
      </c>
      <c r="F26" s="21">
        <v>804.94</v>
      </c>
      <c r="G26" s="8">
        <f t="shared" si="2"/>
        <v>8049.4</v>
      </c>
    </row>
    <row r="27" spans="2:9" ht="15.75" x14ac:dyDescent="0.25">
      <c r="B27" s="16" t="s">
        <v>56</v>
      </c>
      <c r="C27" s="17" t="s">
        <v>55</v>
      </c>
      <c r="D27" s="6"/>
      <c r="E27" s="14"/>
      <c r="F27" s="21"/>
      <c r="G27" s="8"/>
      <c r="I27" s="27">
        <f>G28</f>
        <v>63509.1</v>
      </c>
    </row>
    <row r="28" spans="2:9" ht="60" x14ac:dyDescent="0.25">
      <c r="B28" s="11" t="s">
        <v>58</v>
      </c>
      <c r="C28" s="13" t="s">
        <v>57</v>
      </c>
      <c r="D28" s="6" t="s">
        <v>11</v>
      </c>
      <c r="E28" s="14">
        <v>1390</v>
      </c>
      <c r="F28" s="21">
        <v>45.69</v>
      </c>
      <c r="G28" s="8">
        <f t="shared" ref="G27:G28" si="3">ROUND(E28*F28,2)</f>
        <v>63509.1</v>
      </c>
    </row>
    <row r="29" spans="2:9" ht="15.75" x14ac:dyDescent="0.25">
      <c r="B29" s="16" t="s">
        <v>59</v>
      </c>
      <c r="C29" s="17" t="s">
        <v>60</v>
      </c>
      <c r="D29" s="6"/>
      <c r="E29" s="14"/>
      <c r="F29" s="21"/>
      <c r="G29" s="8"/>
      <c r="I29" s="27">
        <f>SUM(G30:G34)</f>
        <v>7603.02</v>
      </c>
    </row>
    <row r="30" spans="2:9" ht="45" x14ac:dyDescent="0.25">
      <c r="B30" s="11" t="s">
        <v>61</v>
      </c>
      <c r="C30" s="13" t="s">
        <v>48</v>
      </c>
      <c r="D30" s="6" t="s">
        <v>2</v>
      </c>
      <c r="E30" s="14">
        <v>8.5</v>
      </c>
      <c r="F30" s="21">
        <v>176.28</v>
      </c>
      <c r="G30" s="8">
        <f t="shared" si="0"/>
        <v>1498.38</v>
      </c>
    </row>
    <row r="31" spans="2:9" ht="45" x14ac:dyDescent="0.25">
      <c r="B31" s="11" t="s">
        <v>62</v>
      </c>
      <c r="C31" s="13" t="s">
        <v>50</v>
      </c>
      <c r="D31" s="6" t="s">
        <v>51</v>
      </c>
      <c r="E31" s="14">
        <v>36.11</v>
      </c>
      <c r="F31" s="21">
        <v>16.39</v>
      </c>
      <c r="G31" s="8">
        <f t="shared" si="0"/>
        <v>591.84</v>
      </c>
    </row>
    <row r="32" spans="2:9" ht="45" x14ac:dyDescent="0.25">
      <c r="B32" s="11" t="s">
        <v>63</v>
      </c>
      <c r="C32" s="13" t="s">
        <v>52</v>
      </c>
      <c r="D32" s="6" t="s">
        <v>51</v>
      </c>
      <c r="E32" s="14">
        <v>75.83</v>
      </c>
      <c r="F32" s="21">
        <v>19.34</v>
      </c>
      <c r="G32" s="8">
        <f t="shared" si="0"/>
        <v>1466.55</v>
      </c>
    </row>
    <row r="33" spans="2:9" ht="45" x14ac:dyDescent="0.25">
      <c r="B33" s="11" t="s">
        <v>64</v>
      </c>
      <c r="C33" s="13" t="s">
        <v>53</v>
      </c>
      <c r="D33" s="6" t="s">
        <v>51</v>
      </c>
      <c r="E33" s="14">
        <v>30.81</v>
      </c>
      <c r="F33" s="21">
        <v>21.6</v>
      </c>
      <c r="G33" s="8">
        <f t="shared" si="0"/>
        <v>665.5</v>
      </c>
    </row>
    <row r="34" spans="2:9" ht="45" x14ac:dyDescent="0.25">
      <c r="B34" s="11" t="s">
        <v>65</v>
      </c>
      <c r="C34" s="13" t="s">
        <v>54</v>
      </c>
      <c r="D34" s="6" t="s">
        <v>16</v>
      </c>
      <c r="E34" s="14">
        <v>4.2</v>
      </c>
      <c r="F34" s="21">
        <v>804.94</v>
      </c>
      <c r="G34" s="8">
        <f t="shared" si="0"/>
        <v>3380.75</v>
      </c>
    </row>
    <row r="35" spans="2:9" ht="15.75" x14ac:dyDescent="0.25">
      <c r="B35" s="16" t="s">
        <v>67</v>
      </c>
      <c r="C35" s="17" t="s">
        <v>66</v>
      </c>
      <c r="D35" s="6"/>
      <c r="E35" s="14"/>
      <c r="F35" s="21"/>
      <c r="G35" s="8"/>
      <c r="I35" s="27">
        <f>SUM(G36:G42)</f>
        <v>9066.74</v>
      </c>
    </row>
    <row r="36" spans="2:9" ht="45" x14ac:dyDescent="0.25">
      <c r="B36" s="11" t="s">
        <v>68</v>
      </c>
      <c r="C36" s="13" t="s">
        <v>48</v>
      </c>
      <c r="D36" s="6" t="s">
        <v>2</v>
      </c>
      <c r="E36" s="14">
        <v>15.5</v>
      </c>
      <c r="F36" s="21">
        <v>176.28</v>
      </c>
      <c r="G36" s="8">
        <f t="shared" si="0"/>
        <v>2732.34</v>
      </c>
    </row>
    <row r="37" spans="2:9" ht="45" x14ac:dyDescent="0.25">
      <c r="B37" s="11" t="s">
        <v>69</v>
      </c>
      <c r="C37" s="13" t="s">
        <v>50</v>
      </c>
      <c r="D37" s="6" t="s">
        <v>51</v>
      </c>
      <c r="E37" s="14">
        <v>47.79</v>
      </c>
      <c r="F37" s="21">
        <v>16.39</v>
      </c>
      <c r="G37" s="8">
        <f t="shared" si="0"/>
        <v>783.28</v>
      </c>
    </row>
    <row r="38" spans="2:9" ht="45" x14ac:dyDescent="0.25">
      <c r="B38" s="11" t="s">
        <v>70</v>
      </c>
      <c r="C38" s="13" t="s">
        <v>52</v>
      </c>
      <c r="D38" s="6" t="s">
        <v>51</v>
      </c>
      <c r="E38" s="14">
        <v>63.39</v>
      </c>
      <c r="F38" s="21">
        <v>19.34</v>
      </c>
      <c r="G38" s="8">
        <f t="shared" si="0"/>
        <v>1225.96</v>
      </c>
    </row>
    <row r="39" spans="2:9" ht="45" x14ac:dyDescent="0.25">
      <c r="B39" s="11" t="s">
        <v>71</v>
      </c>
      <c r="C39" s="13" t="s">
        <v>53</v>
      </c>
      <c r="D39" s="6" t="s">
        <v>51</v>
      </c>
      <c r="E39" s="14">
        <v>12.3</v>
      </c>
      <c r="F39" s="21">
        <v>21.6</v>
      </c>
      <c r="G39" s="8">
        <f t="shared" si="0"/>
        <v>265.68</v>
      </c>
    </row>
    <row r="40" spans="2:9" ht="45" x14ac:dyDescent="0.25">
      <c r="B40" s="11" t="s">
        <v>72</v>
      </c>
      <c r="C40" s="13" t="s">
        <v>75</v>
      </c>
      <c r="D40" s="6" t="s">
        <v>51</v>
      </c>
      <c r="E40" s="14">
        <v>40.75</v>
      </c>
      <c r="F40" s="21">
        <v>23.06</v>
      </c>
      <c r="G40" s="8">
        <f t="shared" si="0"/>
        <v>939.7</v>
      </c>
    </row>
    <row r="41" spans="2:9" ht="45" x14ac:dyDescent="0.25">
      <c r="B41" s="11" t="s">
        <v>73</v>
      </c>
      <c r="C41" s="13" t="s">
        <v>76</v>
      </c>
      <c r="D41" s="6" t="s">
        <v>51</v>
      </c>
      <c r="E41" s="14">
        <v>2.4900000000000002</v>
      </c>
      <c r="F41" s="21">
        <v>24.5</v>
      </c>
      <c r="G41" s="8">
        <f t="shared" si="0"/>
        <v>61.01</v>
      </c>
    </row>
    <row r="42" spans="2:9" ht="45" x14ac:dyDescent="0.25">
      <c r="B42" s="11" t="s">
        <v>74</v>
      </c>
      <c r="C42" s="13" t="s">
        <v>54</v>
      </c>
      <c r="D42" s="6" t="s">
        <v>16</v>
      </c>
      <c r="E42" s="14">
        <v>3.8</v>
      </c>
      <c r="F42" s="21">
        <v>804.94</v>
      </c>
      <c r="G42" s="8">
        <f t="shared" si="0"/>
        <v>3058.77</v>
      </c>
    </row>
    <row r="43" spans="2:9" ht="31.5" x14ac:dyDescent="0.25">
      <c r="B43" s="16" t="s">
        <v>10</v>
      </c>
      <c r="C43" s="17" t="s">
        <v>78</v>
      </c>
      <c r="D43" s="6"/>
      <c r="E43" s="14"/>
      <c r="F43" s="21"/>
      <c r="G43" s="8"/>
    </row>
    <row r="44" spans="2:9" ht="15.75" x14ac:dyDescent="0.25">
      <c r="B44" s="16" t="s">
        <v>77</v>
      </c>
      <c r="C44" s="17" t="s">
        <v>30</v>
      </c>
      <c r="D44" s="6"/>
      <c r="E44" s="14"/>
      <c r="F44" s="21"/>
      <c r="G44" s="8">
        <f t="shared" si="0"/>
        <v>0</v>
      </c>
    </row>
    <row r="45" spans="2:9" ht="15.75" x14ac:dyDescent="0.25">
      <c r="B45" s="11" t="s">
        <v>79</v>
      </c>
      <c r="C45" s="17" t="s">
        <v>31</v>
      </c>
      <c r="D45" s="6" t="s">
        <v>32</v>
      </c>
      <c r="E45" s="14">
        <v>110</v>
      </c>
      <c r="F45" s="21">
        <v>0.53</v>
      </c>
      <c r="G45" s="8">
        <f t="shared" si="0"/>
        <v>58.3</v>
      </c>
    </row>
    <row r="46" spans="2:9" ht="30" x14ac:dyDescent="0.25">
      <c r="B46" s="11" t="s">
        <v>80</v>
      </c>
      <c r="C46" s="13" t="s">
        <v>33</v>
      </c>
      <c r="D46" s="6" t="s">
        <v>2</v>
      </c>
      <c r="E46" s="14">
        <v>110</v>
      </c>
      <c r="F46" s="21">
        <v>3.3</v>
      </c>
      <c r="G46" s="8">
        <f t="shared" si="0"/>
        <v>363</v>
      </c>
    </row>
    <row r="47" spans="2:9" ht="90" x14ac:dyDescent="0.25">
      <c r="B47" s="11" t="s">
        <v>81</v>
      </c>
      <c r="C47" s="13" t="s">
        <v>34</v>
      </c>
      <c r="D47" s="6" t="s">
        <v>16</v>
      </c>
      <c r="E47" s="14">
        <v>110</v>
      </c>
      <c r="F47" s="21">
        <v>13</v>
      </c>
      <c r="G47" s="8">
        <f t="shared" si="0"/>
        <v>1430</v>
      </c>
    </row>
    <row r="48" spans="2:9" ht="75" x14ac:dyDescent="0.25">
      <c r="B48" s="11" t="s">
        <v>82</v>
      </c>
      <c r="C48" s="13" t="s">
        <v>35</v>
      </c>
      <c r="D48" s="6" t="s">
        <v>16</v>
      </c>
      <c r="E48" s="14">
        <v>3</v>
      </c>
      <c r="F48" s="21">
        <v>833.35</v>
      </c>
      <c r="G48" s="8">
        <f t="shared" si="0"/>
        <v>2500.0500000000002</v>
      </c>
    </row>
    <row r="49" spans="2:9" ht="47.25" x14ac:dyDescent="0.25">
      <c r="B49" s="16" t="s">
        <v>83</v>
      </c>
      <c r="C49" s="17" t="s">
        <v>84</v>
      </c>
      <c r="D49" s="6"/>
      <c r="E49" s="14"/>
      <c r="F49" s="21"/>
      <c r="G49" s="8"/>
      <c r="I49" s="26" t="s">
        <v>90</v>
      </c>
    </row>
    <row r="50" spans="2:9" ht="45" x14ac:dyDescent="0.25">
      <c r="B50" s="11" t="s">
        <v>86</v>
      </c>
      <c r="C50" s="13" t="s">
        <v>87</v>
      </c>
      <c r="D50" s="6" t="s">
        <v>17</v>
      </c>
      <c r="E50" s="14">
        <v>1</v>
      </c>
      <c r="F50" s="25">
        <f>I50</f>
        <v>101995.93000000001</v>
      </c>
      <c r="G50" s="8">
        <f t="shared" si="0"/>
        <v>101995.93</v>
      </c>
      <c r="I50" s="42">
        <f>I20+I27+I35++I29</f>
        <v>101995.93000000001</v>
      </c>
    </row>
    <row r="51" spans="2:9" ht="15.75" x14ac:dyDescent="0.25">
      <c r="B51" s="16" t="s">
        <v>13</v>
      </c>
      <c r="C51" s="17" t="s">
        <v>85</v>
      </c>
      <c r="D51" s="6"/>
      <c r="E51" s="14"/>
      <c r="F51" s="21"/>
      <c r="G51" s="8"/>
    </row>
    <row r="52" spans="2:9" ht="45" x14ac:dyDescent="0.25">
      <c r="B52" s="11" t="s">
        <v>14</v>
      </c>
      <c r="C52" s="13" t="s">
        <v>88</v>
      </c>
      <c r="D52" s="6" t="s">
        <v>89</v>
      </c>
      <c r="E52" s="14">
        <v>115</v>
      </c>
      <c r="F52" s="21">
        <v>41.24</v>
      </c>
      <c r="G52" s="8">
        <f t="shared" si="0"/>
        <v>4742.6000000000004</v>
      </c>
    </row>
    <row r="53" spans="2:9" x14ac:dyDescent="0.25">
      <c r="B53" s="11"/>
      <c r="C53" s="13"/>
      <c r="D53" s="6"/>
      <c r="E53" s="14"/>
      <c r="F53" s="21"/>
      <c r="G53" s="8"/>
    </row>
    <row r="54" spans="2:9" ht="18" x14ac:dyDescent="0.25">
      <c r="B54" s="32" t="s">
        <v>8</v>
      </c>
      <c r="C54" s="32"/>
      <c r="D54" s="32"/>
      <c r="E54" s="32"/>
      <c r="F54" s="32"/>
      <c r="G54" s="12">
        <f>SUM(G9:G53)</f>
        <v>219563.63999999998</v>
      </c>
    </row>
    <row r="55" spans="2:9" x14ac:dyDescent="0.25">
      <c r="E55" s="9"/>
    </row>
    <row r="56" spans="2:9" x14ac:dyDescent="0.25">
      <c r="E56" s="9"/>
    </row>
    <row r="57" spans="2:9" x14ac:dyDescent="0.25">
      <c r="E57" s="9"/>
    </row>
    <row r="58" spans="2:9" x14ac:dyDescent="0.25">
      <c r="E58" s="9"/>
      <c r="F58" s="18" t="s">
        <v>20</v>
      </c>
      <c r="G58" s="3">
        <v>219563.63999999998</v>
      </c>
    </row>
    <row r="59" spans="2:9" x14ac:dyDescent="0.25">
      <c r="E59" s="9"/>
      <c r="F59" s="18" t="s">
        <v>21</v>
      </c>
      <c r="G59" s="22">
        <f>G54-G58</f>
        <v>0</v>
      </c>
    </row>
    <row r="60" spans="2:9" x14ac:dyDescent="0.25">
      <c r="E60" s="9"/>
    </row>
  </sheetData>
  <mergeCells count="4">
    <mergeCell ref="B5:G5"/>
    <mergeCell ref="B2:G2"/>
    <mergeCell ref="B54:F54"/>
    <mergeCell ref="J8:Q16"/>
  </mergeCells>
  <phoneticPr fontId="4" type="noConversion"/>
  <pageMargins left="0.51181102362204722" right="0.51181102362204722" top="0.95" bottom="0.93" header="0.31496062992125984" footer="0.5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MEMÓRIA DE CÁLCULO</vt:lpstr>
      <vt:lpstr>'MEMÓRIA DE CÁLCULO'!Area_de_impressao</vt:lpstr>
      <vt:lpstr>'MEMÓRIA DE CÁLCULO'!Titulos_de_impressao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2022-05-17T11:42:46Z</cp:lastPrinted>
  <dcterms:created xsi:type="dcterms:W3CDTF">2020-07-28T14:31:42Z</dcterms:created>
  <dcterms:modified xsi:type="dcterms:W3CDTF">2022-08-22T19:06:08Z</dcterms:modified>
</cp:coreProperties>
</file>